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4" activeTab="4"/>
  </bookViews>
  <sheets>
    <sheet name="стр. 1-2" sheetId="1" r:id="rId1"/>
    <sheet name="таблица 1" sheetId="2" r:id="rId2"/>
    <sheet name="таблица 2-20" sheetId="3" r:id="rId3"/>
    <sheet name="таблица 2.1" sheetId="4" r:id="rId4"/>
    <sheet name="таблицы 3,4" sheetId="5" r:id="rId5"/>
    <sheet name="таблица 2-21" sheetId="6" r:id="rId6"/>
    <sheet name="таблица 2-22" sheetId="7" r:id="rId7"/>
    <sheet name="Лист8" sheetId="8" r:id="rId8"/>
    <sheet name="Лист1" sheetId="9" r:id="rId9"/>
  </sheets>
  <definedNames>
    <definedName name="Par175" localSheetId="2">'таблица 2-20'!$A$2</definedName>
    <definedName name="Par175" localSheetId="5">'таблица 2-21'!$A$2</definedName>
    <definedName name="Par175" localSheetId="6">'таблица 2-22'!$A$2</definedName>
    <definedName name="Par216" localSheetId="2">'таблица 2-20'!$A$12</definedName>
    <definedName name="Par216" localSheetId="5">'таблица 2-21'!$A$13</definedName>
    <definedName name="Par216" localSheetId="6">'таблица 2-22'!$A$13</definedName>
    <definedName name="Par239" localSheetId="2">'таблица 2-20'!$A$15</definedName>
    <definedName name="Par239" localSheetId="5">'таблица 2-21'!$A$16</definedName>
    <definedName name="Par239" localSheetId="6">'таблица 2-22'!$A$16</definedName>
    <definedName name="Par305" localSheetId="2">'таблица 2-20'!$A$31</definedName>
    <definedName name="Par305" localSheetId="5">'таблица 2-21'!$A$31</definedName>
    <definedName name="Par305" localSheetId="6">'таблица 2-22'!$A$31</definedName>
    <definedName name="Par338" localSheetId="2">'таблица 2-20'!$A$33</definedName>
    <definedName name="Par338" localSheetId="5">'таблица 2-21'!$A$34</definedName>
    <definedName name="Par338" localSheetId="6">'таблица 2-22'!$A$34</definedName>
    <definedName name="Par372" localSheetId="2">'таблица 2-20'!$A$49</definedName>
    <definedName name="Par372" localSheetId="5">'таблица 2-21'!$A$49</definedName>
    <definedName name="Par372" localSheetId="6">'таблица 2-22'!$A$49</definedName>
    <definedName name="Par394" localSheetId="2">'таблица 2-20'!$A$50</definedName>
    <definedName name="Par394" localSheetId="5">'таблица 2-21'!$A$50</definedName>
    <definedName name="Par394" localSheetId="6">'таблица 2-22'!$A$50</definedName>
    <definedName name="Par416" localSheetId="2">'таблица 2-20'!$A$55</definedName>
    <definedName name="Par416" localSheetId="5">'таблица 2-21'!$A$55</definedName>
    <definedName name="Par416" localSheetId="6">'таблица 2-22'!$A$55</definedName>
    <definedName name="Par440" localSheetId="2">'таблица 2-20'!$A$56</definedName>
    <definedName name="Par440" localSheetId="5">'таблица 2-21'!$A$56</definedName>
    <definedName name="Par440" localSheetId="6">'таблица 2-22'!$A$56</definedName>
    <definedName name="Par451" localSheetId="2">'таблица 2-20'!$A$57</definedName>
    <definedName name="Par451" localSheetId="5">'таблица 2-21'!$A$57</definedName>
    <definedName name="Par451" localSheetId="6">'таблица 2-22'!$A$57</definedName>
    <definedName name="Par484" localSheetId="2">'таблица 2-20'!$A$63</definedName>
    <definedName name="Par484" localSheetId="5">'таблица 2-21'!$A$62</definedName>
    <definedName name="Par484" localSheetId="6">'таблица 2-22'!$A$62</definedName>
    <definedName name="Par541" localSheetId="2">'таблица 2-20'!$A$70</definedName>
    <definedName name="Par541" localSheetId="5">'таблица 2-21'!$A$69</definedName>
    <definedName name="Par541" localSheetId="6">'таблица 2-22'!$A$69</definedName>
    <definedName name="Par552" localSheetId="2">'таблица 2-20'!$A$71</definedName>
    <definedName name="Par552" localSheetId="5">'таблица 2-21'!$A$70</definedName>
    <definedName name="Par552" localSheetId="6">'таблица 2-22'!$A$70</definedName>
    <definedName name="Par563" localSheetId="2">'таблица 2-20'!$A$72</definedName>
    <definedName name="Par563" localSheetId="5">'таблица 2-21'!$A$71</definedName>
    <definedName name="Par563" localSheetId="6">'таблица 2-22'!$A$71</definedName>
    <definedName name="Par579" localSheetId="2">'таблица 2-20'!#REF!</definedName>
    <definedName name="Par579" localSheetId="5">'таблица 2-21'!#REF!</definedName>
    <definedName name="Par579" localSheetId="6">'таблица 2-22'!#REF!</definedName>
    <definedName name="Par606" localSheetId="3">'таблица 2.1'!$G$11</definedName>
    <definedName name="Par608" localSheetId="3">'таблица 2.1'!$I$11</definedName>
    <definedName name="Par609" localSheetId="3">'таблица 2.1'!$J$11</definedName>
    <definedName name="Par611" localSheetId="3">'таблица 2.1'!$L$11</definedName>
    <definedName name="Par612" localSheetId="3">'таблица 2.1'!$A$12</definedName>
    <definedName name="Par624" localSheetId="3">'таблица 2.1'!$A$13</definedName>
    <definedName name="Par648" localSheetId="3">'таблица 2.1'!$A$15</definedName>
    <definedName name="Par677" localSheetId="4">'таблицы 3,4'!$A$3</definedName>
    <definedName name="Par688" localSheetId="4">'таблицы 3,4'!$A$10</definedName>
    <definedName name="Par691" localSheetId="4">'таблицы 3,4'!$A$11</definedName>
    <definedName name="Par711" localSheetId="4">'таблицы 3,4'!$A$20</definedName>
    <definedName name="Par725" localSheetId="4">'таблицы 3,4'!$A$26</definedName>
    <definedName name="_xlnm.Print_Area" localSheetId="0">'стр. 1-2'!$A$1:$E$67</definedName>
    <definedName name="_xlnm.Print_Area" localSheetId="1">'таблица 1'!$A$1:$F$29</definedName>
    <definedName name="_xlnm.Print_Area" localSheetId="2">'таблица 2-20'!$A$1:$K$76</definedName>
    <definedName name="_xlnm.Print_Area" localSheetId="5">'таблица 2-21'!$A$1:$K$75</definedName>
    <definedName name="_xlnm.Print_Area" localSheetId="6">'таблица 2-22'!$A$1:$K$75</definedName>
  </definedNames>
  <calcPr fullCalcOnLoad="1"/>
</workbook>
</file>

<file path=xl/sharedStrings.xml><?xml version="1.0" encoding="utf-8"?>
<sst xmlns="http://schemas.openxmlformats.org/spreadsheetml/2006/main" count="555" uniqueCount="211">
  <si>
    <t>УТВЕРЖДАЮ</t>
  </si>
  <si>
    <t xml:space="preserve">                               (наименование должности лица, утверждающего документ)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</si>
  <si>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</si>
  <si>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</si>
  <si>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</si>
  <si>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</si>
  <si>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</si>
  <si>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73286139 </t>
  </si>
  <si>
    <t>ИНН</t>
  </si>
  <si>
    <t>6117010731 </t>
  </si>
  <si>
    <t>КПП</t>
  </si>
  <si>
    <t>611701001 </t>
  </si>
  <si>
    <t>Код по ОКЕИ</t>
  </si>
  <si>
    <t>Наименование муниципального учреждения</t>
  </si>
  <si>
    <t>Единица измерения: руб. (с точностью до второго десятичного знака после запятой)</t>
  </si>
  <si>
    <t>Наименование органа, осуществляющего                      функции и полномочия учредителя</t>
  </si>
  <si>
    <t>Отдел образования Администрации Куйбышевского района</t>
  </si>
  <si>
    <t>Адрес фактического местонахождения           муниципального учреждения</t>
  </si>
  <si>
    <t>Сведения о деятельности муниципального учреждения (подразделения)</t>
  </si>
  <si>
    <t>1. Цели деятельности учреждения в соответствии с  федеральными законами, иными нормативными актами и уставом учреждения:</t>
  </si>
  <si>
    <t> Оказание муниципальных услуг, выполнение работ в целях обеспечения реализации основной общеобразовательной программы дошкольного образования, предусмотренных пунктом 1 подпунктом 11 статьи 15 Федерального Закона от 06.10.2003 №131-ФЗ «Об общих принципах организации местного самоуправления в Российской Федерации» в сфере образования.</t>
  </si>
  <si>
    <t>2. Виды деятельности учреждения, относящиеся к его основным видам деятельности в соответствии с уставом учреждения:</t>
  </si>
  <si>
    <t> Реализация основной общеобразовательной программы дошкольного образования в пределах федеральных государственных образовательных стандартов. Присмотр и уход за детьми.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</si>
  <si>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</si>
  <si>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Присмотр и уход за детьми.</t>
  </si>
  <si>
    <t>4.Общая балансовая стоимость недвижимого муниципального имущества на дату составления Плана:</t>
  </si>
  <si>
    <t>в том числе:</t>
  </si>
  <si>
    <t xml:space="preserve">4.1. стоимость имущества, закрепленного собственником имущества за учреждением  на праве оперативного управления:                                                                                                                                                              </t>
  </si>
  <si>
    <t>4.2. стоимость имущества, приобретенного учреждением (подразделением) за счет выделенных собственником имущества учреждения средств:</t>
  </si>
  <si>
    <t>-</t>
  </si>
  <si>
    <t>4.3. стоимость имущества, приобретенного учреждением (подразделением) за счет доходов, полученных от иной приносящей доход деятельности:</t>
  </si>
  <si>
    <t>5. Общая балансовая стоимость движимого муниципального имущества на дату составления Плана:</t>
  </si>
  <si>
    <t>Таблица 1</t>
  </si>
  <si>
    <t>№ п/п</t>
  </si>
  <si>
    <t>Наименование показателя</t>
  </si>
  <si>
    <t>Сумма, тыс.руб</t>
  </si>
  <si>
    <t>Нефинансовые активы, всего:</t>
  </si>
  <si>
    <t xml:space="preserve">      из них:</t>
  </si>
  <si>
    <t>1.1</t>
  </si>
  <si>
    <t xml:space="preserve">      недвижимое имущество, всего:</t>
  </si>
  <si>
    <t xml:space="preserve">              в том числе:</t>
  </si>
  <si>
    <t xml:space="preserve">              остаточная собственность</t>
  </si>
  <si>
    <t>1.2</t>
  </si>
  <si>
    <t xml:space="preserve">     особо ценное движимое имущество всего:</t>
  </si>
  <si>
    <t xml:space="preserve">             в том числе:</t>
  </si>
  <si>
    <t xml:space="preserve">             остаточная собственность</t>
  </si>
  <si>
    <t>Финансовые активы, всего</t>
  </si>
  <si>
    <t xml:space="preserve">       из них:</t>
  </si>
  <si>
    <t>2.1</t>
  </si>
  <si>
    <t xml:space="preserve">       денежные средства учреждения, всего:</t>
  </si>
  <si>
    <t xml:space="preserve">            в том числе:</t>
  </si>
  <si>
    <t xml:space="preserve">            денежные средства учреждения на счетах</t>
  </si>
  <si>
    <t xml:space="preserve">денежные средства учреждения, размещенные                                            на депозиты  в кредитной организации                                                                                                                                                                             </t>
  </si>
  <si>
    <t>2.2</t>
  </si>
  <si>
    <t xml:space="preserve">     иные финансовые инструменты</t>
  </si>
  <si>
    <t>2.3</t>
  </si>
  <si>
    <t xml:space="preserve">     дебиторская задолженность по доходам</t>
  </si>
  <si>
    <t>2.4</t>
  </si>
  <si>
    <t xml:space="preserve">     дебиторская задолженность по расходам</t>
  </si>
  <si>
    <t>3</t>
  </si>
  <si>
    <t>Обязательства, всего:</t>
  </si>
  <si>
    <t xml:space="preserve">   из них:</t>
  </si>
  <si>
    <t>долговые обязательства</t>
  </si>
  <si>
    <t>кредиторская задолженность</t>
  </si>
  <si>
    <t>в том числе</t>
  </si>
  <si>
    <t>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</si>
  <si>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</si>
  <si>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</si>
  <si>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</si>
  <si>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</si>
  <si>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</si>
  <si>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</si>
  <si>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</si>
  <si>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</si>
  <si>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</si>
  <si>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</si>
  <si>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</si>
  <si>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</si>
  <si>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</si>
  <si>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</si>
  <si>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</si>
  <si>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</si>
  <si>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</si>
  <si>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</si>
  <si>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</si>
  <si>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 xml:space="preserve"> Субвенция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в рамках подпрограммы "Развитие общего и дополнительного образования" государственной программы Ростовской области "Развитие образования" (за счет средств областного бюджета) (далее - субвенция за счет областного бюджета)</t>
  </si>
  <si>
    <t>Субсидия на обеспечение государственных гарантий реализации прав на получение общедоступного и бесплатного дошкольного образования в муниципальных  образовательных организациях (за счет средств местного бюджета) (далее - субсидии на оплату труда из местного бюджета)</t>
  </si>
  <si>
    <t>Субсидия на создание безопасных и комфортных условий осуществления образовательной деятельности в муниципальных  образовательных организациях    (за счет средств местного бюджета) (далее - субсидия на комфортные условия)</t>
  </si>
  <si>
    <t>Поступления от оказания платных услуг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</si>
  <si>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</si>
  <si>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</si>
  <si>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</si>
  <si>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из них: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</si>
  <si>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</si>
  <si>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</si>
  <si>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</si>
  <si>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</si>
  <si>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</si>
  <si>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 xml:space="preserve">    из них:</t>
  </si>
  <si>
    <t xml:space="preserve">оплата труда </t>
  </si>
  <si>
    <t>субвенция за счет областного бюджета</t>
  </si>
  <si>
    <t>субсидии на оплату труда из местного бюджета</t>
  </si>
  <si>
    <t>иные выплаты персоналу учреждений, за исключением фонда оплаты труда</t>
  </si>
  <si>
    <t>начисления на выплаты по оплате труда</t>
  </si>
  <si>
    <t>социальные и иные выплаты населению, всего</t>
  </si>
  <si>
    <t>уплата налогов, сборов и иных платежей, всего</t>
  </si>
  <si>
    <t>уплата налога на имущество организаций и земельного налога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</si>
  <si>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</si>
  <si>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</si>
  <si>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</si>
  <si>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</si>
  <si>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субсидия на комфортные условия</t>
  </si>
  <si>
    <t>поступления от оказания платных услуг</t>
  </si>
  <si>
    <t>субсидия на иные цели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</si>
  <si>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</si>
  <si>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</si>
  <si>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</si>
  <si>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</si>
  <si>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</si>
  <si>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</si>
  <si>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</si>
  <si>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</si>
  <si>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</si>
  <si>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</si>
  <si>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</si>
  <si>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</si>
  <si>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</si>
  <si>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</si>
  <si>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</si>
  <si>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</si>
  <si>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</si>
  <si>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</si>
  <si>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</si>
  <si>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</si>
  <si>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</si>
  <si>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</si>
  <si>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</si>
  <si>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               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</si>
  <si>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</si>
  <si>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</si>
  <si>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</si>
  <si>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</si>
  <si>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</si>
  <si>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</si>
  <si>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</si>
  <si>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    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</si>
  <si>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</si>
  <si>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Главный бухгалтер </t>
  </si>
  <si>
    <t>муниципального учреждения</t>
  </si>
  <si>
    <t>(подразделения)</t>
  </si>
  <si>
    <t>(подпись)</t>
  </si>
  <si>
    <t>(расшифровка подписи)</t>
  </si>
  <si>
    <t xml:space="preserve">Исполнитель </t>
  </si>
  <si>
    <t>До 15.01.20_</t>
  </si>
  <si>
    <t>До 31.01.20_</t>
  </si>
  <si>
    <t>До 15.02.20_</t>
  </si>
  <si>
    <t>До 28.02.20_</t>
  </si>
  <si>
    <t>До 15.03.20_</t>
  </si>
  <si>
    <t>До 31.03.20_</t>
  </si>
  <si>
    <t>До 15.04.20_</t>
  </si>
  <si>
    <t>До 30.04.20_</t>
  </si>
  <si>
    <t>До 15.05.20_</t>
  </si>
  <si>
    <t>До 31.05.20_</t>
  </si>
  <si>
    <t>До 15.06.20_</t>
  </si>
  <si>
    <t>До 30.06.20_</t>
  </si>
  <si>
    <t>До 15.07.20_</t>
  </si>
  <si>
    <t>До 31.07.20_</t>
  </si>
  <si>
    <t>До 15.08.20_</t>
  </si>
  <si>
    <t>До 31.08.20_</t>
  </si>
  <si>
    <t>До 15.09.20_</t>
  </si>
  <si>
    <t>До 30.09.20_</t>
  </si>
  <si>
    <t>До 15.10.20_</t>
  </si>
  <si>
    <t>До 31.10.20_</t>
  </si>
  <si>
    <t>До 15.11.20_</t>
  </si>
  <si>
    <t>До 30.11.20_</t>
  </si>
  <si>
    <t>До 15.12.20_</t>
  </si>
  <si>
    <t>До 31.12.20_</t>
  </si>
  <si>
    <t>Итого</t>
  </si>
  <si>
    <t>Муниципальное бюджетное дошкольное образовательное учреждение детский сад «Ручеек»  (МБДОУ детский сад «Ручеек»)</t>
  </si>
  <si>
    <t>Россия, Ростовская область, Куйбышевский район, село Миллерово, ул.Цветочная,д.2</t>
  </si>
  <si>
    <t xml:space="preserve"> Показатели финансового состояния муниципального учреждения                            на 1 января 2019 г. </t>
  </si>
  <si>
    <t>на 2019 г. очередной финансовый год</t>
  </si>
  <si>
    <t>на 2020 г.    1-ый год планового периода</t>
  </si>
  <si>
    <t>на 2021 г.           2-ой год планового периода</t>
  </si>
  <si>
    <t>Л.И. Москвичева</t>
  </si>
  <si>
    <t>тел. 33-1 03</t>
  </si>
  <si>
    <t>м.бюджет.</t>
  </si>
  <si>
    <t>субвенции</t>
  </si>
  <si>
    <t>итого</t>
  </si>
  <si>
    <t>ост.04.06.</t>
  </si>
  <si>
    <t>всего.</t>
  </si>
  <si>
    <t>иные цели</t>
  </si>
  <si>
    <t>Оплата труда работников и иные расходы связанные с приостановкой деятельности МБДОУ детского сада "Ручеек" на перид проведения капитального   ремонта здания детского сада.( оплата труда и начисления)</t>
  </si>
  <si>
    <t>Оплата труда работников и иные расходы связанные с приостановкой деятельности МБДОУ детского сада "Ручеек" на перид проведения капитального   ремонта здания детского сада.( комфортные условия))</t>
  </si>
  <si>
    <t>На 2021 г.</t>
  </si>
  <si>
    <t>ИО Заведующиего МБДОУ детский сад "Ручеек"</t>
  </si>
  <si>
    <t xml:space="preserve"> </t>
  </si>
  <si>
    <t>Приобретение мебели, учебно -развивающих и демонстрационных пособий, стендов, оборудования коммуникационного, компьютерного оборудования и оргтехники, фото и видео аппаратуры, музыкальной аппаратуры и инструментов, медицинского оборудования и инструментов, средств измирения, машины швейной, бытовой техники, средств пожаротушения,  сейфа, хозяйственного инвентаря, игр, игрушек, спортивного оборудования и инвентаря, ковровых изделий, технологического оборудования  для пищеблока  и прачечной, посуды, текстильных изделий, мягкого инвентаря, оборудования специального назначения для сенсорной комнаты.</t>
  </si>
  <si>
    <t>на 10.09.м/б.</t>
  </si>
  <si>
    <t>04.06.19.</t>
  </si>
  <si>
    <t>=</t>
  </si>
  <si>
    <t>Расходы на оснащение , вновь вводимых дошкольных мест после проведения капитального ремонта здания дошкольной образовательной организации</t>
  </si>
  <si>
    <t>Ю. В. Самойлова</t>
  </si>
  <si>
    <t>" 25 "   декабря  2019 г.</t>
  </si>
  <si>
    <t xml:space="preserve">на 2020 год и плановый период 2021, 2022 годов. </t>
  </si>
  <si>
    <t>На 25.12. 2019 г.</t>
  </si>
  <si>
    <t>иные субсидии предоставляемые из бюджетов.</t>
  </si>
  <si>
    <t>На 2022 г.</t>
  </si>
  <si>
    <t>на 2020 г. очередной финансовый год</t>
  </si>
  <si>
    <t>на 2021 г.    1-ый год планового периода</t>
  </si>
  <si>
    <t>на 2022 г.           2-ой год планового периода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</si>
</sst>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1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21"/>
      <name val="Arial"/>
      <family val="2"/>
    </font>
    <font>
      <sz val="9"/>
      <color indexed="8"/>
      <name val="Arial"/>
      <family val="2"/>
    </font>
    <font>
      <sz val="10"/>
      <color indexed="21"/>
      <name val="Arial"/>
      <family val="2"/>
    </font>
    <font>
      <sz val="11"/>
      <color indexed="8"/>
      <name val="Arial"/>
      <family val="2"/>
    </font>
    <font>
      <sz val="10"/>
      <color indexed="30"/>
      <name val="Arial"/>
      <family val="2"/>
    </font>
    <font>
      <sz val="10"/>
      <color indexed="3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Courier New"/>
      <family val="3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2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Arial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sz val="10"/>
      <color rgb="FF0070C0"/>
      <name val="Arial"/>
      <family val="2"/>
    </font>
    <font>
      <b/>
      <sz val="10"/>
      <color rgb="FF002060"/>
      <name val="Arial"/>
      <family val="2"/>
    </font>
    <font>
      <sz val="10"/>
      <color theme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wrapText="1"/>
    </xf>
    <xf numFmtId="2" fontId="16" fillId="33" borderId="16" xfId="0" applyNumberFormat="1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wrapText="1"/>
    </xf>
    <xf numFmtId="0" fontId="15" fillId="0" borderId="17" xfId="0" applyFont="1" applyBorder="1" applyAlignment="1">
      <alignment vertical="top" wrapText="1"/>
    </xf>
    <xf numFmtId="0" fontId="11" fillId="0" borderId="12" xfId="0" applyFont="1" applyBorder="1" applyAlignment="1">
      <alignment horizontal="center" wrapText="1"/>
    </xf>
    <xf numFmtId="2" fontId="16" fillId="0" borderId="12" xfId="0" applyNumberFormat="1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 wrapText="1"/>
    </xf>
    <xf numFmtId="0" fontId="15" fillId="0" borderId="15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wrapText="1"/>
    </xf>
    <xf numFmtId="0" fontId="15" fillId="0" borderId="18" xfId="0" applyFont="1" applyBorder="1" applyAlignment="1">
      <alignment horizontal="left" wrapText="1"/>
    </xf>
    <xf numFmtId="0" fontId="15" fillId="0" borderId="15" xfId="0" applyNumberFormat="1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1" fillId="0" borderId="14" xfId="0" applyFont="1" applyBorder="1" applyAlignment="1">
      <alignment horizontal="center" wrapText="1"/>
    </xf>
    <xf numFmtId="2" fontId="16" fillId="0" borderId="14" xfId="0" applyNumberFormat="1" applyFont="1" applyBorder="1" applyAlignment="1">
      <alignment horizontal="center" wrapText="1"/>
    </xf>
    <xf numFmtId="2" fontId="11" fillId="0" borderId="14" xfId="0" applyNumberFormat="1" applyFont="1" applyBorder="1" applyAlignment="1">
      <alignment horizontal="center" wrapText="1"/>
    </xf>
    <xf numFmtId="2" fontId="17" fillId="0" borderId="14" xfId="0" applyNumberFormat="1" applyFont="1" applyBorder="1" applyAlignment="1">
      <alignment wrapText="1"/>
    </xf>
    <xf numFmtId="2" fontId="17" fillId="0" borderId="12" xfId="0" applyNumberFormat="1" applyFont="1" applyBorder="1" applyAlignment="1">
      <alignment wrapText="1"/>
    </xf>
    <xf numFmtId="2" fontId="16" fillId="0" borderId="0" xfId="0" applyNumberFormat="1" applyFont="1" applyBorder="1" applyAlignment="1">
      <alignment horizontal="center" wrapText="1"/>
    </xf>
    <xf numFmtId="2" fontId="17" fillId="0" borderId="0" xfId="0" applyNumberFormat="1" applyFont="1" applyBorder="1" applyAlignment="1">
      <alignment wrapText="1"/>
    </xf>
    <xf numFmtId="0" fontId="11" fillId="0" borderId="16" xfId="0" applyFont="1" applyBorder="1" applyAlignment="1">
      <alignment wrapText="1"/>
    </xf>
    <xf numFmtId="2" fontId="11" fillId="0" borderId="16" xfId="0" applyNumberFormat="1" applyFont="1" applyBorder="1" applyAlignment="1">
      <alignment horizontal="center" wrapText="1"/>
    </xf>
    <xf numFmtId="2" fontId="17" fillId="0" borderId="16" xfId="0" applyNumberFormat="1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1" fillId="0" borderId="14" xfId="0" applyFont="1" applyBorder="1" applyAlignment="1">
      <alignment wrapText="1"/>
    </xf>
    <xf numFmtId="2" fontId="11" fillId="0" borderId="14" xfId="0" applyNumberFormat="1" applyFont="1" applyBorder="1" applyAlignment="1">
      <alignment wrapText="1"/>
    </xf>
    <xf numFmtId="0" fontId="11" fillId="0" borderId="14" xfId="0" applyFont="1" applyBorder="1" applyAlignment="1">
      <alignment horizontal="justify" vertical="top" wrapText="1"/>
    </xf>
    <xf numFmtId="0" fontId="17" fillId="0" borderId="14" xfId="0" applyFont="1" applyBorder="1" applyAlignment="1">
      <alignment horizontal="center" wrapText="1"/>
    </xf>
    <xf numFmtId="2" fontId="11" fillId="0" borderId="16" xfId="0" applyNumberFormat="1" applyFont="1" applyBorder="1" applyAlignment="1">
      <alignment wrapText="1"/>
    </xf>
    <xf numFmtId="0" fontId="11" fillId="0" borderId="16" xfId="0" applyFont="1" applyBorder="1" applyAlignment="1">
      <alignment horizontal="justify" vertical="top" wrapText="1"/>
    </xf>
    <xf numFmtId="0" fontId="15" fillId="0" borderId="15" xfId="0" applyFont="1" applyBorder="1" applyAlignment="1">
      <alignment vertical="top" wrapText="1"/>
    </xf>
    <xf numFmtId="2" fontId="18" fillId="0" borderId="14" xfId="0" applyNumberFormat="1" applyFont="1" applyBorder="1" applyAlignment="1">
      <alignment horizontal="center" wrapText="1"/>
    </xf>
    <xf numFmtId="0" fontId="15" fillId="0" borderId="19" xfId="0" applyFont="1" applyBorder="1" applyAlignment="1">
      <alignment vertical="top" wrapText="1"/>
    </xf>
    <xf numFmtId="2" fontId="19" fillId="0" borderId="14" xfId="0" applyNumberFormat="1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top" wrapText="1"/>
    </xf>
    <xf numFmtId="4" fontId="11" fillId="0" borderId="14" xfId="0" applyNumberFormat="1" applyFont="1" applyBorder="1" applyAlignment="1">
      <alignment horizontal="center" wrapText="1"/>
    </xf>
    <xf numFmtId="0" fontId="17" fillId="0" borderId="14" xfId="0" applyFont="1" applyBorder="1" applyAlignment="1">
      <alignment wrapText="1"/>
    </xf>
    <xf numFmtId="0" fontId="11" fillId="33" borderId="14" xfId="0" applyFont="1" applyFill="1" applyBorder="1" applyAlignment="1">
      <alignment horizontal="center" wrapText="1"/>
    </xf>
    <xf numFmtId="2" fontId="16" fillId="33" borderId="14" xfId="0" applyNumberFormat="1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center" wrapText="1"/>
    </xf>
    <xf numFmtId="0" fontId="17" fillId="33" borderId="14" xfId="0" applyFont="1" applyFill="1" applyBorder="1" applyAlignment="1">
      <alignment wrapText="1"/>
    </xf>
    <xf numFmtId="0" fontId="16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wrapText="1"/>
    </xf>
    <xf numFmtId="0" fontId="17" fillId="0" borderId="16" xfId="0" applyFont="1" applyBorder="1" applyAlignment="1">
      <alignment wrapText="1"/>
    </xf>
    <xf numFmtId="0" fontId="15" fillId="0" borderId="18" xfId="0" applyFont="1" applyBorder="1" applyAlignment="1">
      <alignment horizontal="left" vertical="top" wrapText="1" indent="2"/>
    </xf>
    <xf numFmtId="0" fontId="11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5" fillId="0" borderId="15" xfId="0" applyFont="1" applyBorder="1" applyAlignment="1">
      <alignment horizontal="left" vertical="top" wrapText="1" indent="2"/>
    </xf>
    <xf numFmtId="0" fontId="15" fillId="0" borderId="18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2" fontId="19" fillId="0" borderId="0" xfId="0" applyNumberFormat="1" applyFont="1" applyBorder="1" applyAlignment="1">
      <alignment horizontal="center" wrapText="1"/>
    </xf>
    <xf numFmtId="2" fontId="11" fillId="0" borderId="15" xfId="0" applyNumberFormat="1" applyFont="1" applyBorder="1" applyAlignment="1">
      <alignment horizontal="center" wrapText="1"/>
    </xf>
    <xf numFmtId="0" fontId="15" fillId="0" borderId="12" xfId="0" applyFont="1" applyBorder="1" applyAlignment="1">
      <alignment horizontal="left" vertical="top" wrapText="1" indent="2"/>
    </xf>
    <xf numFmtId="0" fontId="15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2" fontId="11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justify" vertical="top" wrapText="1"/>
    </xf>
    <xf numFmtId="0" fontId="17" fillId="0" borderId="11" xfId="0" applyFont="1" applyBorder="1" applyAlignment="1">
      <alignment wrapText="1"/>
    </xf>
    <xf numFmtId="2" fontId="16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left" vertical="top" wrapText="1" indent="4"/>
    </xf>
    <xf numFmtId="0" fontId="15" fillId="0" borderId="11" xfId="0" applyFont="1" applyBorder="1" applyAlignment="1">
      <alignment horizontal="left" vertical="top" wrapText="1" indent="2"/>
    </xf>
    <xf numFmtId="2" fontId="17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left" wrapText="1"/>
    </xf>
    <xf numFmtId="0" fontId="11" fillId="0" borderId="11" xfId="0" applyFont="1" applyFill="1" applyBorder="1" applyAlignment="1">
      <alignment wrapText="1"/>
    </xf>
    <xf numFmtId="2" fontId="20" fillId="0" borderId="11" xfId="0" applyNumberFormat="1" applyFont="1" applyBorder="1" applyAlignment="1">
      <alignment horizontal="center" wrapText="1"/>
    </xf>
    <xf numFmtId="2" fontId="17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wrapText="1" indent="2"/>
    </xf>
    <xf numFmtId="10" fontId="15" fillId="0" borderId="20" xfId="0" applyNumberFormat="1" applyFont="1" applyBorder="1" applyAlignment="1">
      <alignment horizontal="left" wrapText="1" indent="2"/>
    </xf>
    <xf numFmtId="2" fontId="0" fillId="0" borderId="0" xfId="0" applyNumberFormat="1" applyAlignment="1">
      <alignment/>
    </xf>
    <xf numFmtId="0" fontId="11" fillId="33" borderId="12" xfId="0" applyFont="1" applyFill="1" applyBorder="1" applyAlignment="1">
      <alignment wrapText="1"/>
    </xf>
    <xf numFmtId="0" fontId="11" fillId="0" borderId="17" xfId="0" applyFont="1" applyBorder="1" applyAlignment="1">
      <alignment vertical="top" wrapText="1"/>
    </xf>
    <xf numFmtId="0" fontId="11" fillId="0" borderId="15" xfId="0" applyFont="1" applyBorder="1" applyAlignment="1">
      <alignment wrapText="1"/>
    </xf>
    <xf numFmtId="0" fontId="11" fillId="0" borderId="18" xfId="0" applyFont="1" applyBorder="1" applyAlignment="1">
      <alignment horizontal="left" wrapText="1"/>
    </xf>
    <xf numFmtId="0" fontId="11" fillId="0" borderId="15" xfId="0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33" borderId="15" xfId="0" applyFont="1" applyFill="1" applyBorder="1" applyAlignment="1">
      <alignment wrapText="1"/>
    </xf>
    <xf numFmtId="2" fontId="16" fillId="0" borderId="16" xfId="0" applyNumberFormat="1" applyFont="1" applyBorder="1" applyAlignment="1">
      <alignment wrapText="1"/>
    </xf>
    <xf numFmtId="0" fontId="11" fillId="0" borderId="18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2"/>
    </xf>
    <xf numFmtId="0" fontId="11" fillId="0" borderId="18" xfId="0" applyFont="1" applyBorder="1" applyAlignment="1">
      <alignment vertical="top" wrapText="1"/>
    </xf>
    <xf numFmtId="0" fontId="11" fillId="0" borderId="20" xfId="0" applyFont="1" applyBorder="1" applyAlignment="1">
      <alignment horizontal="left" vertical="top" wrapText="1" indent="2"/>
    </xf>
    <xf numFmtId="0" fontId="17" fillId="0" borderId="21" xfId="0" applyFont="1" applyBorder="1" applyAlignment="1">
      <alignment wrapText="1"/>
    </xf>
    <xf numFmtId="0" fontId="11" fillId="0" borderId="12" xfId="0" applyFont="1" applyBorder="1" applyAlignment="1">
      <alignment horizontal="left" vertical="top" wrapText="1" indent="2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wrapText="1"/>
    </xf>
    <xf numFmtId="0" fontId="11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left" wrapText="1"/>
    </xf>
    <xf numFmtId="2" fontId="16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11" fillId="0" borderId="22" xfId="0" applyNumberFormat="1" applyFont="1" applyBorder="1" applyAlignment="1">
      <alignment horizontal="center" wrapText="1"/>
    </xf>
    <xf numFmtId="2" fontId="17" fillId="0" borderId="16" xfId="0" applyNumberFormat="1" applyFont="1" applyBorder="1" applyAlignment="1">
      <alignment horizontal="center" wrapText="1"/>
    </xf>
    <xf numFmtId="0" fontId="11" fillId="0" borderId="16" xfId="0" applyFont="1" applyFill="1" applyBorder="1" applyAlignment="1">
      <alignment wrapText="1"/>
    </xf>
    <xf numFmtId="2" fontId="20" fillId="0" borderId="14" xfId="0" applyNumberFormat="1" applyFont="1" applyBorder="1" applyAlignment="1">
      <alignment horizontal="center" wrapText="1"/>
    </xf>
    <xf numFmtId="2" fontId="17" fillId="0" borderId="14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wrapText="1" indent="2"/>
    </xf>
    <xf numFmtId="0" fontId="11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justify" vertical="top" wrapText="1"/>
    </xf>
    <xf numFmtId="0" fontId="17" fillId="0" borderId="15" xfId="0" applyFont="1" applyBorder="1" applyAlignment="1">
      <alignment wrapText="1"/>
    </xf>
    <xf numFmtId="0" fontId="11" fillId="0" borderId="13" xfId="0" applyFont="1" applyBorder="1" applyAlignment="1">
      <alignment vertical="top" wrapText="1"/>
    </xf>
    <xf numFmtId="0" fontId="11" fillId="0" borderId="22" xfId="0" applyFont="1" applyBorder="1" applyAlignment="1">
      <alignment wrapText="1"/>
    </xf>
    <xf numFmtId="0" fontId="11" fillId="0" borderId="22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24" fillId="0" borderId="11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4" fillId="33" borderId="15" xfId="0" applyFont="1" applyFill="1" applyBorder="1" applyAlignment="1">
      <alignment wrapText="1"/>
    </xf>
    <xf numFmtId="0" fontId="25" fillId="33" borderId="14" xfId="0" applyFont="1" applyFill="1" applyBorder="1" applyAlignment="1">
      <alignment horizontal="center" wrapText="1"/>
    </xf>
    <xf numFmtId="2" fontId="27" fillId="33" borderId="16" xfId="0" applyNumberFormat="1" applyFont="1" applyFill="1" applyBorder="1" applyAlignment="1">
      <alignment horizontal="center" wrapText="1"/>
    </xf>
    <xf numFmtId="2" fontId="27" fillId="33" borderId="14" xfId="0" applyNumberFormat="1" applyFont="1" applyFill="1" applyBorder="1" applyAlignment="1">
      <alignment horizontal="center" wrapText="1"/>
    </xf>
    <xf numFmtId="0" fontId="27" fillId="33" borderId="14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wrapText="1"/>
    </xf>
    <xf numFmtId="0" fontId="28" fillId="33" borderId="14" xfId="0" applyFont="1" applyFill="1" applyBorder="1" applyAlignment="1">
      <alignment wrapText="1"/>
    </xf>
    <xf numFmtId="0" fontId="26" fillId="0" borderId="0" xfId="0" applyFont="1" applyAlignment="1">
      <alignment/>
    </xf>
    <xf numFmtId="0" fontId="24" fillId="33" borderId="12" xfId="0" applyFont="1" applyFill="1" applyBorder="1" applyAlignment="1">
      <alignment wrapText="1"/>
    </xf>
    <xf numFmtId="0" fontId="25" fillId="33" borderId="16" xfId="0" applyFont="1" applyFill="1" applyBorder="1" applyAlignment="1">
      <alignment horizontal="center" wrapText="1"/>
    </xf>
    <xf numFmtId="0" fontId="25" fillId="33" borderId="16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26" fillId="0" borderId="24" xfId="0" applyFont="1" applyBorder="1" applyAlignment="1">
      <alignment/>
    </xf>
    <xf numFmtId="0" fontId="26" fillId="0" borderId="25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65" fillId="0" borderId="24" xfId="0" applyFont="1" applyFill="1" applyBorder="1" applyAlignment="1">
      <alignment/>
    </xf>
    <xf numFmtId="0" fontId="63" fillId="0" borderId="24" xfId="0" applyFont="1" applyBorder="1" applyAlignment="1">
      <alignment/>
    </xf>
    <xf numFmtId="0" fontId="65" fillId="0" borderId="24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66" fillId="0" borderId="24" xfId="0" applyNumberFormat="1" applyFont="1" applyFill="1" applyBorder="1" applyAlignment="1">
      <alignment/>
    </xf>
    <xf numFmtId="2" fontId="67" fillId="0" borderId="24" xfId="0" applyNumberFormat="1" applyFont="1" applyBorder="1" applyAlignment="1">
      <alignment/>
    </xf>
    <xf numFmtId="2" fontId="68" fillId="0" borderId="11" xfId="0" applyNumberFormat="1" applyFont="1" applyBorder="1" applyAlignment="1">
      <alignment horizontal="center" wrapText="1"/>
    </xf>
    <xf numFmtId="0" fontId="69" fillId="33" borderId="12" xfId="0" applyFont="1" applyFill="1" applyBorder="1" applyAlignment="1">
      <alignment horizontal="center" wrapText="1"/>
    </xf>
    <xf numFmtId="0" fontId="15" fillId="0" borderId="26" xfId="0" applyFont="1" applyBorder="1" applyAlignment="1">
      <alignment wrapText="1"/>
    </xf>
    <xf numFmtId="2" fontId="11" fillId="0" borderId="12" xfId="0" applyNumberFormat="1" applyFont="1" applyBorder="1" applyAlignment="1">
      <alignment wrapText="1"/>
    </xf>
    <xf numFmtId="2" fontId="11" fillId="0" borderId="0" xfId="0" applyNumberFormat="1" applyFont="1" applyBorder="1" applyAlignment="1">
      <alignment wrapText="1"/>
    </xf>
    <xf numFmtId="0" fontId="11" fillId="0" borderId="18" xfId="0" applyFont="1" applyBorder="1" applyAlignment="1">
      <alignment horizontal="center" wrapText="1"/>
    </xf>
    <xf numFmtId="2" fontId="11" fillId="0" borderId="18" xfId="0" applyNumberFormat="1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2" fontId="16" fillId="0" borderId="18" xfId="0" applyNumberFormat="1" applyFont="1" applyBorder="1" applyAlignment="1">
      <alignment horizontal="center" wrapText="1"/>
    </xf>
    <xf numFmtId="2" fontId="17" fillId="0" borderId="18" xfId="0" applyNumberFormat="1" applyFont="1" applyBorder="1" applyAlignment="1">
      <alignment wrapText="1"/>
    </xf>
    <xf numFmtId="2" fontId="16" fillId="0" borderId="15" xfId="0" applyNumberFormat="1" applyFont="1" applyBorder="1" applyAlignment="1">
      <alignment horizontal="center" wrapText="1"/>
    </xf>
    <xf numFmtId="2" fontId="17" fillId="0" borderId="15" xfId="0" applyNumberFormat="1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1" fillId="0" borderId="24" xfId="0" applyFont="1" applyBorder="1" applyAlignment="1">
      <alignment horizontal="center" wrapText="1"/>
    </xf>
    <xf numFmtId="2" fontId="16" fillId="0" borderId="24" xfId="0" applyNumberFormat="1" applyFont="1" applyBorder="1" applyAlignment="1">
      <alignment horizontal="center" wrapText="1"/>
    </xf>
    <xf numFmtId="2" fontId="11" fillId="0" borderId="24" xfId="0" applyNumberFormat="1" applyFont="1" applyBorder="1" applyAlignment="1">
      <alignment horizontal="center" wrapText="1"/>
    </xf>
    <xf numFmtId="2" fontId="17" fillId="0" borderId="24" xfId="0" applyNumberFormat="1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1" fillId="0" borderId="28" xfId="0" applyFont="1" applyBorder="1" applyAlignment="1">
      <alignment horizontal="center" wrapText="1"/>
    </xf>
    <xf numFmtId="2" fontId="16" fillId="0" borderId="28" xfId="0" applyNumberFormat="1" applyFont="1" applyBorder="1" applyAlignment="1">
      <alignment horizontal="center" wrapText="1"/>
    </xf>
    <xf numFmtId="2" fontId="11" fillId="0" borderId="28" xfId="0" applyNumberFormat="1" applyFont="1" applyBorder="1" applyAlignment="1">
      <alignment horizontal="center" wrapText="1"/>
    </xf>
    <xf numFmtId="2" fontId="17" fillId="0" borderId="28" xfId="0" applyNumberFormat="1" applyFont="1" applyBorder="1" applyAlignment="1">
      <alignment wrapText="1"/>
    </xf>
    <xf numFmtId="2" fontId="68" fillId="0" borderId="14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2" fontId="16" fillId="0" borderId="21" xfId="0" applyNumberFormat="1" applyFont="1" applyBorder="1" applyAlignment="1">
      <alignment horizontal="center" wrapText="1"/>
    </xf>
    <xf numFmtId="2" fontId="19" fillId="0" borderId="21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justify" vertical="top" wrapText="1"/>
    </xf>
    <xf numFmtId="0" fontId="11" fillId="0" borderId="21" xfId="0" applyFont="1" applyBorder="1" applyAlignment="1">
      <alignment wrapText="1"/>
    </xf>
    <xf numFmtId="2" fontId="19" fillId="0" borderId="24" xfId="0" applyNumberFormat="1" applyFont="1" applyBorder="1" applyAlignment="1">
      <alignment horizontal="center" wrapText="1"/>
    </xf>
    <xf numFmtId="0" fontId="11" fillId="0" borderId="24" xfId="0" applyFont="1" applyBorder="1" applyAlignment="1">
      <alignment horizontal="justify" vertical="top" wrapText="1"/>
    </xf>
    <xf numFmtId="0" fontId="11" fillId="0" borderId="24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2" fontId="11" fillId="33" borderId="13" xfId="0" applyNumberFormat="1" applyFont="1" applyFill="1" applyBorder="1" applyAlignment="1">
      <alignment horizontal="center" wrapText="1"/>
    </xf>
    <xf numFmtId="2" fontId="11" fillId="0" borderId="21" xfId="0" applyNumberFormat="1" applyFont="1" applyBorder="1" applyAlignment="1">
      <alignment wrapText="1"/>
    </xf>
    <xf numFmtId="2" fontId="11" fillId="0" borderId="24" xfId="0" applyNumberFormat="1" applyFont="1" applyBorder="1" applyAlignment="1">
      <alignment wrapText="1"/>
    </xf>
    <xf numFmtId="2" fontId="68" fillId="0" borderId="15" xfId="0" applyNumberFormat="1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3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distributed" wrapText="1"/>
    </xf>
    <xf numFmtId="0" fontId="3" fillId="0" borderId="31" xfId="0" applyFont="1" applyBorder="1" applyAlignment="1">
      <alignment wrapText="1"/>
    </xf>
    <xf numFmtId="0" fontId="3" fillId="0" borderId="30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1" xfId="0" applyFont="1" applyBorder="1" applyAlignment="1">
      <alignment/>
    </xf>
    <xf numFmtId="0" fontId="7" fillId="0" borderId="3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 vertical="center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wrapText="1"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/>
    </xf>
    <xf numFmtId="14" fontId="3" fillId="0" borderId="3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23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/>
    </xf>
    <xf numFmtId="0" fontId="3" fillId="0" borderId="12" xfId="0" applyFont="1" applyBorder="1" applyAlignment="1">
      <alignment horizontal="left" wrapText="1" indent="4"/>
    </xf>
    <xf numFmtId="0" fontId="3" fillId="0" borderId="12" xfId="0" applyFont="1" applyBorder="1" applyAlignment="1">
      <alignment horizontal="left" wrapText="1" indent="9"/>
    </xf>
    <xf numFmtId="0" fontId="3" fillId="0" borderId="12" xfId="0" applyFont="1" applyBorder="1" applyAlignment="1">
      <alignment horizontal="left" wrapText="1" indent="2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 indent="3"/>
    </xf>
    <xf numFmtId="0" fontId="3" fillId="0" borderId="12" xfId="0" applyFont="1" applyBorder="1" applyAlignment="1">
      <alignment horizontal="left" wrapText="1" indent="1"/>
    </xf>
    <xf numFmtId="0" fontId="3" fillId="0" borderId="12" xfId="0" applyFont="1" applyBorder="1" applyAlignment="1">
      <alignment horizontal="left" vertical="top" wrapText="1" indent="4"/>
    </xf>
    <xf numFmtId="0" fontId="6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justify" vertical="top" wrapText="1"/>
    </xf>
    <xf numFmtId="2" fontId="17" fillId="0" borderId="11" xfId="0" applyNumberFormat="1" applyFont="1" applyBorder="1" applyAlignment="1">
      <alignment horizontal="center" wrapText="1"/>
    </xf>
    <xf numFmtId="2" fontId="11" fillId="0" borderId="15" xfId="0" applyNumberFormat="1" applyFont="1" applyBorder="1" applyAlignment="1">
      <alignment horizontal="center" wrapText="1"/>
    </xf>
    <xf numFmtId="0" fontId="17" fillId="0" borderId="12" xfId="0" applyFont="1" applyBorder="1" applyAlignment="1">
      <alignment wrapText="1"/>
    </xf>
    <xf numFmtId="2" fontId="16" fillId="0" borderId="11" xfId="0" applyNumberFormat="1" applyFont="1" applyBorder="1" applyAlignment="1">
      <alignment horizontal="center" wrapText="1"/>
    </xf>
    <xf numFmtId="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2" fontId="16" fillId="0" borderId="12" xfId="0" applyNumberFormat="1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2" fontId="11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 wrapText="1"/>
    </xf>
    <xf numFmtId="2" fontId="16" fillId="0" borderId="1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70" fillId="0" borderId="12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justify"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2" fontId="11" fillId="0" borderId="18" xfId="0" applyNumberFormat="1" applyFont="1" applyBorder="1" applyAlignment="1">
      <alignment horizontal="center" wrapText="1"/>
    </xf>
    <xf numFmtId="2" fontId="17" fillId="0" borderId="18" xfId="0" applyNumberFormat="1" applyFont="1" applyBorder="1" applyAlignment="1">
      <alignment horizontal="center" wrapText="1"/>
    </xf>
    <xf numFmtId="2" fontId="68" fillId="0" borderId="18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66"/>
      <rgbColor rgb="00CCCCFF"/>
      <rgbColor rgb="00000080"/>
      <rgbColor rgb="00FF00FF"/>
      <rgbColor rgb="00FFFF00"/>
      <rgbColor rgb="0000FFFF"/>
      <rgbColor rgb="00800080"/>
      <rgbColor rgb="00800000"/>
      <rgbColor rgb="00009999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67">
      <selection activeCell="H30" sqref="H30"/>
    </sheetView>
  </sheetViews>
  <sheetFormatPr defaultColWidth="9.140625" defaultRowHeight="15"/>
  <cols>
    <col min="1" max="1" width="30.00390625" style="0" customWidth="1"/>
    <col min="2" max="3" width="11.28125" style="0" customWidth="1"/>
    <col min="4" max="4" width="22.140625" style="0" customWidth="1"/>
    <col min="5" max="5" width="21.7109375" style="0" customWidth="1"/>
  </cols>
  <sheetData>
    <row r="1" spans="1:5" ht="18.75" customHeight="1">
      <c r="A1" s="1"/>
      <c r="B1" s="250"/>
      <c r="C1" s="250"/>
      <c r="D1" s="250"/>
      <c r="E1" s="250"/>
    </row>
    <row r="2" spans="1:5" ht="18.75">
      <c r="A2" s="1"/>
      <c r="B2" s="1"/>
      <c r="C2" s="251"/>
      <c r="D2" s="251"/>
      <c r="E2" s="251"/>
    </row>
    <row r="3" spans="1:5" ht="15.75">
      <c r="A3" s="2"/>
      <c r="B3" s="2"/>
      <c r="C3" s="248" t="s">
        <v>0</v>
      </c>
      <c r="D3" s="248"/>
      <c r="E3" s="248"/>
    </row>
    <row r="4" spans="1:5" ht="47.25" customHeight="1">
      <c r="A4" s="2"/>
      <c r="B4" s="3"/>
      <c r="C4" s="252" t="s">
        <v>195</v>
      </c>
      <c r="D4" s="252"/>
      <c r="E4" s="252"/>
    </row>
    <row r="5" spans="1:5" ht="21.75" customHeight="1">
      <c r="A5" s="2"/>
      <c r="B5" s="253" t="s">
        <v>1</v>
      </c>
      <c r="C5" s="253"/>
      <c r="D5" s="253"/>
      <c r="E5" s="253"/>
    </row>
    <row r="6" spans="1:5" ht="15.75">
      <c r="A6" s="2"/>
      <c r="B6" s="253"/>
      <c r="C6" s="253"/>
      <c r="D6" s="253"/>
      <c r="E6" s="253"/>
    </row>
    <row r="7" spans="1:5" ht="15.75">
      <c r="A7" s="2"/>
      <c r="B7" s="2"/>
      <c r="C7" s="254" t="s">
        <v>202</v>
      </c>
      <c r="D7" s="254"/>
      <c r="E7" s="254"/>
    </row>
    <row r="8" spans="1:5" ht="18.75">
      <c r="A8" s="2"/>
      <c r="B8" s="2"/>
      <c r="C8" s="247" t="s">
        <v>2</v>
      </c>
      <c r="D8" s="247"/>
      <c r="E8" s="247"/>
    </row>
    <row r="9" spans="1:5" ht="15.75">
      <c r="A9" s="2"/>
      <c r="B9" s="2"/>
      <c r="C9" s="248" t="s">
        <v>203</v>
      </c>
      <c r="D9" s="248"/>
      <c r="E9" s="248"/>
    </row>
    <row r="10" spans="1:5" ht="15">
      <c r="A10" s="249" t="s">
        <v>3</v>
      </c>
      <c r="B10" s="249"/>
      <c r="C10" s="249"/>
      <c r="D10" s="249"/>
      <c r="E10" s="249"/>
    </row>
    <row r="11" spans="1:5" ht="15">
      <c r="A11" s="249"/>
      <c r="B11" s="249"/>
      <c r="C11" s="249"/>
      <c r="D11" s="249"/>
      <c r="E11" s="249"/>
    </row>
    <row r="12" spans="1:5" ht="15">
      <c r="A12" s="249"/>
      <c r="B12" s="249"/>
      <c r="C12" s="249"/>
      <c r="D12" s="249"/>
      <c r="E12" s="249"/>
    </row>
    <row r="13" spans="1:5" ht="18.75">
      <c r="A13" s="249" t="s">
        <v>204</v>
      </c>
      <c r="B13" s="249"/>
      <c r="C13" s="249"/>
      <c r="D13" s="249"/>
      <c r="E13" s="249"/>
    </row>
    <row r="14" spans="1:5" ht="5.25" customHeight="1">
      <c r="A14" s="4"/>
      <c r="B14" s="237"/>
      <c r="C14" s="237"/>
      <c r="D14" s="236"/>
      <c r="E14" s="236"/>
    </row>
    <row r="15" spans="1:5" ht="16.5" customHeight="1">
      <c r="A15" s="5" t="s">
        <v>4</v>
      </c>
      <c r="B15" s="243"/>
      <c r="C15" s="243"/>
      <c r="D15" s="244"/>
      <c r="E15" s="244"/>
    </row>
    <row r="16" spans="1:5" ht="16.5" customHeight="1">
      <c r="A16" s="5" t="s">
        <v>5</v>
      </c>
      <c r="B16" s="246">
        <v>43824</v>
      </c>
      <c r="C16" s="246"/>
      <c r="D16" s="244"/>
      <c r="E16" s="244"/>
    </row>
    <row r="17" spans="1:5" ht="16.5" customHeight="1">
      <c r="A17" s="5"/>
      <c r="B17" s="243"/>
      <c r="C17" s="243"/>
      <c r="D17" s="244"/>
      <c r="E17" s="244"/>
    </row>
    <row r="18" spans="1:5" ht="16.5" customHeight="1">
      <c r="A18" s="5" t="s">
        <v>6</v>
      </c>
      <c r="B18" s="243" t="s">
        <v>7</v>
      </c>
      <c r="C18" s="243"/>
      <c r="D18" s="244"/>
      <c r="E18" s="244"/>
    </row>
    <row r="19" spans="1:5" ht="16.5" customHeight="1">
      <c r="A19" s="5"/>
      <c r="B19" s="243"/>
      <c r="C19" s="243"/>
      <c r="D19" s="244"/>
      <c r="E19" s="244"/>
    </row>
    <row r="20" spans="1:5" ht="16.5" customHeight="1">
      <c r="A20" s="5" t="s">
        <v>8</v>
      </c>
      <c r="B20" s="243" t="s">
        <v>9</v>
      </c>
      <c r="C20" s="243"/>
      <c r="D20" s="244"/>
      <c r="E20" s="244"/>
    </row>
    <row r="21" spans="1:5" ht="16.5" customHeight="1">
      <c r="A21" s="5" t="s">
        <v>10</v>
      </c>
      <c r="B21" s="243" t="s">
        <v>11</v>
      </c>
      <c r="C21" s="243"/>
      <c r="D21" s="244"/>
      <c r="E21" s="244"/>
    </row>
    <row r="22" spans="1:5" ht="16.5" customHeight="1">
      <c r="A22" s="5" t="s">
        <v>12</v>
      </c>
      <c r="B22" s="243">
        <v>383</v>
      </c>
      <c r="C22" s="243"/>
      <c r="D22" s="244"/>
      <c r="E22" s="244"/>
    </row>
    <row r="23" spans="1:5" ht="6" customHeight="1">
      <c r="A23" s="6"/>
      <c r="B23" s="245"/>
      <c r="C23" s="245"/>
      <c r="D23" s="236"/>
      <c r="E23" s="236"/>
    </row>
    <row r="24" spans="1:5" ht="30" customHeight="1">
      <c r="A24" s="7" t="s">
        <v>13</v>
      </c>
      <c r="B24" s="237"/>
      <c r="C24" s="237"/>
      <c r="D24" s="237"/>
      <c r="E24" s="237"/>
    </row>
    <row r="25" spans="1:5" ht="15" customHeight="1">
      <c r="A25" s="240" t="s">
        <v>178</v>
      </c>
      <c r="B25" s="240"/>
      <c r="C25" s="240"/>
      <c r="D25" s="240"/>
      <c r="E25" s="240"/>
    </row>
    <row r="26" spans="1:5" ht="15">
      <c r="A26" s="240"/>
      <c r="B26" s="240"/>
      <c r="C26" s="240"/>
      <c r="D26" s="240"/>
      <c r="E26" s="240"/>
    </row>
    <row r="27" spans="1:5" ht="15">
      <c r="A27" s="240"/>
      <c r="B27" s="240"/>
      <c r="C27" s="240"/>
      <c r="D27" s="240"/>
      <c r="E27" s="240"/>
    </row>
    <row r="28" spans="1:5" ht="15">
      <c r="A28" s="240"/>
      <c r="B28" s="240"/>
      <c r="C28" s="240"/>
      <c r="D28" s="240"/>
      <c r="E28" s="240"/>
    </row>
    <row r="29" spans="1:5" ht="20.25" customHeight="1">
      <c r="A29" s="241" t="s">
        <v>14</v>
      </c>
      <c r="B29" s="241"/>
      <c r="C29" s="241"/>
      <c r="D29" s="233"/>
      <c r="E29" s="233"/>
    </row>
    <row r="30" spans="1:5" ht="21" customHeight="1">
      <c r="A30" s="241"/>
      <c r="B30" s="241"/>
      <c r="C30" s="241"/>
      <c r="D30" s="233"/>
      <c r="E30" s="233"/>
    </row>
    <row r="31" spans="1:5" ht="20.25" customHeight="1">
      <c r="A31" s="242" t="s">
        <v>15</v>
      </c>
      <c r="B31" s="242"/>
      <c r="C31" s="242"/>
      <c r="D31" s="236"/>
      <c r="E31" s="236"/>
    </row>
    <row r="32" spans="1:5" ht="21" customHeight="1">
      <c r="A32" s="242"/>
      <c r="B32" s="242"/>
      <c r="C32" s="242"/>
      <c r="D32" s="236"/>
      <c r="E32" s="236"/>
    </row>
    <row r="33" spans="1:5" ht="41.25" customHeight="1">
      <c r="A33" s="234" t="s">
        <v>16</v>
      </c>
      <c r="B33" s="234"/>
      <c r="C33" s="234"/>
      <c r="D33" s="234"/>
      <c r="E33" s="234"/>
    </row>
    <row r="34" spans="1:5" ht="20.25" customHeight="1">
      <c r="A34" s="235" t="s">
        <v>17</v>
      </c>
      <c r="B34" s="235"/>
      <c r="C34" s="235"/>
      <c r="D34" s="236"/>
      <c r="E34" s="236"/>
    </row>
    <row r="35" spans="1:5" ht="21" customHeight="1">
      <c r="A35" s="235"/>
      <c r="B35" s="235"/>
      <c r="C35" s="235"/>
      <c r="D35" s="237"/>
      <c r="E35" s="237"/>
    </row>
    <row r="36" spans="1:5" ht="6.75" customHeight="1">
      <c r="A36" s="238" t="s">
        <v>179</v>
      </c>
      <c r="B36" s="238"/>
      <c r="C36" s="238"/>
      <c r="D36" s="238"/>
      <c r="E36" s="238"/>
    </row>
    <row r="37" spans="1:5" ht="12" customHeight="1">
      <c r="A37" s="238"/>
      <c r="B37" s="238"/>
      <c r="C37" s="238"/>
      <c r="D37" s="238"/>
      <c r="E37" s="238"/>
    </row>
    <row r="38" spans="1:5" ht="6.75" customHeight="1">
      <c r="A38" s="238"/>
      <c r="B38" s="238"/>
      <c r="C38" s="238"/>
      <c r="D38" s="238"/>
      <c r="E38" s="238"/>
    </row>
    <row r="39" spans="1:5" ht="8.25" customHeight="1">
      <c r="A39" s="8"/>
      <c r="B39" s="8"/>
      <c r="C39" s="8"/>
      <c r="D39" s="8"/>
      <c r="E39" s="8"/>
    </row>
    <row r="40" spans="1:5" ht="6.75" customHeight="1">
      <c r="A40" s="8"/>
      <c r="B40" s="8"/>
      <c r="C40" s="8"/>
      <c r="D40" s="8"/>
      <c r="E40" s="8"/>
    </row>
    <row r="41" spans="1:5" ht="7.5" customHeight="1">
      <c r="A41" s="8"/>
      <c r="B41" s="8"/>
      <c r="C41" s="8"/>
      <c r="D41" s="8"/>
      <c r="E41" s="8"/>
    </row>
    <row r="42" spans="1:5" ht="6" customHeight="1">
      <c r="A42" s="8"/>
      <c r="B42" s="8"/>
      <c r="C42" s="8"/>
      <c r="D42" s="8"/>
      <c r="E42" s="8"/>
    </row>
    <row r="43" spans="1:5" ht="6.75" customHeight="1">
      <c r="A43" s="9"/>
      <c r="B43" s="9"/>
      <c r="C43" s="9"/>
      <c r="D43" s="9"/>
      <c r="E43" s="9"/>
    </row>
    <row r="44" spans="1:5" ht="8.25" customHeight="1">
      <c r="A44" s="9"/>
      <c r="B44" s="9"/>
      <c r="C44" s="9"/>
      <c r="D44" s="9"/>
      <c r="E44" s="9"/>
    </row>
    <row r="45" spans="1:5" ht="6.75" customHeight="1">
      <c r="A45" s="9"/>
      <c r="B45" s="9"/>
      <c r="C45" s="9"/>
      <c r="D45" s="9"/>
      <c r="E45" s="9"/>
    </row>
    <row r="46" spans="1:5" ht="7.5" customHeight="1">
      <c r="A46" s="9"/>
      <c r="B46" s="9"/>
      <c r="C46" s="9"/>
      <c r="D46" s="9"/>
      <c r="E46" s="9"/>
    </row>
    <row r="47" spans="1:5" ht="19.5" customHeight="1">
      <c r="A47" s="239" t="s">
        <v>18</v>
      </c>
      <c r="B47" s="239"/>
      <c r="C47" s="239"/>
      <c r="D47" s="239"/>
      <c r="E47" s="239"/>
    </row>
    <row r="48" spans="1:5" ht="4.5" customHeight="1">
      <c r="A48" s="10"/>
      <c r="B48" s="10"/>
      <c r="C48" s="10"/>
      <c r="D48" s="10"/>
      <c r="E48" s="2"/>
    </row>
    <row r="49" spans="1:5" ht="29.25" customHeight="1">
      <c r="A49" s="230" t="s">
        <v>19</v>
      </c>
      <c r="B49" s="230"/>
      <c r="C49" s="230"/>
      <c r="D49" s="230"/>
      <c r="E49" s="230"/>
    </row>
    <row r="50" spans="1:5" ht="65.25" customHeight="1">
      <c r="A50" s="231" t="s">
        <v>20</v>
      </c>
      <c r="B50" s="231"/>
      <c r="C50" s="231"/>
      <c r="D50" s="231"/>
      <c r="E50" s="231"/>
    </row>
    <row r="51" spans="1:5" ht="5.25" customHeight="1">
      <c r="A51" s="232"/>
      <c r="B51" s="232"/>
      <c r="C51" s="232"/>
      <c r="D51" s="232"/>
      <c r="E51" s="232"/>
    </row>
    <row r="52" spans="1:5" ht="30" customHeight="1">
      <c r="A52" s="230" t="s">
        <v>21</v>
      </c>
      <c r="B52" s="230"/>
      <c r="C52" s="230"/>
      <c r="D52" s="230"/>
      <c r="E52" s="230"/>
    </row>
    <row r="53" spans="1:5" ht="30.75" customHeight="1">
      <c r="A53" s="231" t="s">
        <v>22</v>
      </c>
      <c r="B53" s="231"/>
      <c r="C53" s="231"/>
      <c r="D53" s="231"/>
      <c r="E53" s="231"/>
    </row>
    <row r="54" spans="1:5" ht="6" customHeight="1">
      <c r="A54" s="233"/>
      <c r="B54" s="233"/>
      <c r="C54" s="233"/>
      <c r="D54" s="233"/>
      <c r="E54" s="233"/>
    </row>
    <row r="55" spans="1:5" ht="42" customHeight="1">
      <c r="A55" s="226" t="s">
        <v>23</v>
      </c>
      <c r="B55" s="226"/>
      <c r="C55" s="226"/>
      <c r="D55" s="226"/>
      <c r="E55" s="226"/>
    </row>
    <row r="56" spans="1:7" ht="16.5" customHeight="1">
      <c r="A56" s="227" t="s">
        <v>24</v>
      </c>
      <c r="B56" s="227"/>
      <c r="C56" s="227"/>
      <c r="D56" s="227"/>
      <c r="E56" s="227"/>
      <c r="G56" s="11"/>
    </row>
    <row r="57" spans="1:7" ht="8.25" customHeight="1">
      <c r="A57" s="228"/>
      <c r="B57" s="228"/>
      <c r="C57" s="228"/>
      <c r="D57" s="228"/>
      <c r="E57" s="228"/>
      <c r="G57" s="11"/>
    </row>
    <row r="58" spans="1:8" ht="31.5" customHeight="1">
      <c r="A58" s="224" t="s">
        <v>25</v>
      </c>
      <c r="B58" s="224"/>
      <c r="C58" s="224"/>
      <c r="D58" s="224"/>
      <c r="E58" s="12">
        <v>1436745.13</v>
      </c>
      <c r="F58" s="13"/>
      <c r="G58" s="13"/>
      <c r="H58" s="13"/>
    </row>
    <row r="59" spans="1:8" ht="15.75" customHeight="1">
      <c r="A59" s="224" t="s">
        <v>26</v>
      </c>
      <c r="B59" s="224"/>
      <c r="C59" s="224"/>
      <c r="D59" s="224"/>
      <c r="E59" s="14"/>
      <c r="F59" s="13"/>
      <c r="G59" s="13"/>
      <c r="H59" s="13"/>
    </row>
    <row r="60" spans="1:5" ht="31.5" customHeight="1">
      <c r="A60" s="229" t="s">
        <v>27</v>
      </c>
      <c r="B60" s="229"/>
      <c r="C60" s="229"/>
      <c r="D60" s="229"/>
      <c r="E60" s="12">
        <v>1436745.13</v>
      </c>
    </row>
    <row r="61" spans="1:5" ht="37.5" customHeight="1">
      <c r="A61" s="224" t="s">
        <v>28</v>
      </c>
      <c r="B61" s="224"/>
      <c r="C61" s="224"/>
      <c r="D61" s="224"/>
      <c r="E61" s="15" t="s">
        <v>29</v>
      </c>
    </row>
    <row r="62" spans="1:5" ht="37.5" customHeight="1">
      <c r="A62" s="224" t="s">
        <v>30</v>
      </c>
      <c r="B62" s="224"/>
      <c r="C62" s="224"/>
      <c r="D62" s="224"/>
      <c r="E62" s="15" t="s">
        <v>29</v>
      </c>
    </row>
    <row r="63" spans="1:5" ht="5.25" customHeight="1">
      <c r="A63" s="225"/>
      <c r="B63" s="225"/>
      <c r="C63" s="225"/>
      <c r="D63" s="225"/>
      <c r="E63" s="225"/>
    </row>
    <row r="64" spans="1:5" ht="30" customHeight="1">
      <c r="A64" s="224" t="s">
        <v>31</v>
      </c>
      <c r="B64" s="224"/>
      <c r="C64" s="224"/>
      <c r="D64" s="224"/>
      <c r="E64" s="12">
        <v>1436745.13</v>
      </c>
    </row>
    <row r="65" spans="1:5" ht="26.25" customHeight="1">
      <c r="A65" s="224"/>
      <c r="B65" s="224"/>
      <c r="C65" s="224"/>
      <c r="D65" s="224"/>
      <c r="E65" s="12"/>
    </row>
    <row r="66" ht="56.25" customHeight="1"/>
  </sheetData>
  <sheetProtection selectLockedCells="1" selectUnlockedCells="1"/>
  <mergeCells count="61">
    <mergeCell ref="B1:E1"/>
    <mergeCell ref="C2:E2"/>
    <mergeCell ref="C3:E3"/>
    <mergeCell ref="C4:E4"/>
    <mergeCell ref="B5:E6"/>
    <mergeCell ref="C7:E7"/>
    <mergeCell ref="C8:E8"/>
    <mergeCell ref="C9:E9"/>
    <mergeCell ref="A10:E12"/>
    <mergeCell ref="A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A25:E28"/>
    <mergeCell ref="A29:C30"/>
    <mergeCell ref="D29:E30"/>
    <mergeCell ref="A31:C32"/>
    <mergeCell ref="D31:E31"/>
    <mergeCell ref="D32:E32"/>
    <mergeCell ref="A33:E33"/>
    <mergeCell ref="A34:C35"/>
    <mergeCell ref="D34:E34"/>
    <mergeCell ref="D35:E35"/>
    <mergeCell ref="A36:E38"/>
    <mergeCell ref="A47:E47"/>
    <mergeCell ref="A60:D60"/>
    <mergeCell ref="A49:E49"/>
    <mergeCell ref="A50:E50"/>
    <mergeCell ref="A51:E51"/>
    <mergeCell ref="A52:E52"/>
    <mergeCell ref="A53:E53"/>
    <mergeCell ref="A54:E54"/>
    <mergeCell ref="A61:D61"/>
    <mergeCell ref="A62:D62"/>
    <mergeCell ref="A63:E63"/>
    <mergeCell ref="A64:D64"/>
    <mergeCell ref="A65:D65"/>
    <mergeCell ref="A55:E55"/>
    <mergeCell ref="A56:E56"/>
    <mergeCell ref="A57:E57"/>
    <mergeCell ref="A58:D58"/>
    <mergeCell ref="A59:D59"/>
  </mergeCells>
  <printOptions/>
  <pageMargins left="0.9840277777777777" right="0" top="0.9840277777777777" bottom="0.19652777777777777" header="0.5118055555555555" footer="0.5118055555555555"/>
  <pageSetup horizontalDpi="600" verticalDpi="600" orientation="portrait" paperSize="9" scale="84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85" zoomScalePageLayoutView="0" workbookViewId="0" topLeftCell="A28">
      <selection activeCell="H30" sqref="H30"/>
    </sheetView>
  </sheetViews>
  <sheetFormatPr defaultColWidth="9.140625" defaultRowHeight="15"/>
  <cols>
    <col min="1" max="1" width="6.421875" style="0" customWidth="1"/>
    <col min="2" max="2" width="30.00390625" style="0" customWidth="1"/>
    <col min="3" max="4" width="11.28125" style="0" customWidth="1"/>
    <col min="5" max="5" width="22.140625" style="0" customWidth="1"/>
    <col min="6" max="6" width="21.7109375" style="0" customWidth="1"/>
  </cols>
  <sheetData>
    <row r="1" spans="2:6" ht="20.25">
      <c r="B1" s="16"/>
      <c r="C1" s="16"/>
      <c r="D1" s="16"/>
      <c r="E1" s="16"/>
      <c r="F1" s="17" t="s">
        <v>32</v>
      </c>
    </row>
    <row r="2" spans="2:6" ht="40.5" customHeight="1">
      <c r="B2" s="262" t="s">
        <v>180</v>
      </c>
      <c r="C2" s="262"/>
      <c r="D2" s="262"/>
      <c r="E2" s="262"/>
      <c r="F2" s="262"/>
    </row>
    <row r="3" spans="2:6" ht="24.75" customHeight="1">
      <c r="B3" s="18"/>
      <c r="C3" s="18"/>
      <c r="D3" s="18"/>
      <c r="E3" s="18"/>
      <c r="F3" s="18"/>
    </row>
    <row r="4" spans="1:6" ht="15.75" customHeight="1">
      <c r="A4" s="19" t="s">
        <v>33</v>
      </c>
      <c r="B4" s="263" t="s">
        <v>34</v>
      </c>
      <c r="C4" s="263"/>
      <c r="D4" s="263"/>
      <c r="E4" s="263"/>
      <c r="F4" s="20" t="s">
        <v>35</v>
      </c>
    </row>
    <row r="5" spans="1:6" ht="15.75" customHeight="1">
      <c r="A5" s="21">
        <v>1</v>
      </c>
      <c r="B5" s="263">
        <v>2</v>
      </c>
      <c r="C5" s="263"/>
      <c r="D5" s="263"/>
      <c r="E5" s="263"/>
      <c r="F5" s="20">
        <v>3</v>
      </c>
    </row>
    <row r="6" spans="1:6" ht="22.5" customHeight="1">
      <c r="A6" s="22">
        <v>1</v>
      </c>
      <c r="B6" s="258" t="s">
        <v>36</v>
      </c>
      <c r="C6" s="258"/>
      <c r="D6" s="258"/>
      <c r="E6" s="258"/>
      <c r="F6" s="20">
        <v>1436745.13</v>
      </c>
    </row>
    <row r="7" spans="1:6" ht="22.5" customHeight="1">
      <c r="A7" s="22"/>
      <c r="B7" s="260" t="s">
        <v>37</v>
      </c>
      <c r="C7" s="260"/>
      <c r="D7" s="260"/>
      <c r="E7" s="260"/>
      <c r="F7" s="20"/>
    </row>
    <row r="8" spans="1:6" ht="22.5" customHeight="1">
      <c r="A8" s="22" t="s">
        <v>38</v>
      </c>
      <c r="B8" s="260" t="s">
        <v>39</v>
      </c>
      <c r="C8" s="260"/>
      <c r="D8" s="260"/>
      <c r="E8" s="260"/>
      <c r="F8" s="20">
        <v>93078</v>
      </c>
    </row>
    <row r="9" spans="1:6" ht="22.5" customHeight="1">
      <c r="A9" s="22"/>
      <c r="B9" s="255" t="s">
        <v>40</v>
      </c>
      <c r="C9" s="255"/>
      <c r="D9" s="255"/>
      <c r="E9" s="255"/>
      <c r="F9" s="20"/>
    </row>
    <row r="10" spans="1:6" ht="22.5" customHeight="1">
      <c r="A10" s="22"/>
      <c r="B10" s="255" t="s">
        <v>41</v>
      </c>
      <c r="C10" s="255"/>
      <c r="D10" s="255"/>
      <c r="E10" s="255"/>
      <c r="F10" s="23" t="s">
        <v>29</v>
      </c>
    </row>
    <row r="11" spans="1:6" ht="22.5" customHeight="1">
      <c r="A11" s="22" t="s">
        <v>42</v>
      </c>
      <c r="B11" s="260" t="s">
        <v>43</v>
      </c>
      <c r="C11" s="260"/>
      <c r="D11" s="260"/>
      <c r="E11" s="260"/>
      <c r="F11" s="20" t="s">
        <v>29</v>
      </c>
    </row>
    <row r="12" spans="1:6" ht="22.5" customHeight="1">
      <c r="A12" s="22"/>
      <c r="B12" s="255" t="s">
        <v>44</v>
      </c>
      <c r="C12" s="255"/>
      <c r="D12" s="255"/>
      <c r="E12" s="255"/>
      <c r="F12" s="20"/>
    </row>
    <row r="13" spans="1:6" ht="22.5" customHeight="1">
      <c r="A13" s="22"/>
      <c r="B13" s="255" t="s">
        <v>45</v>
      </c>
      <c r="C13" s="255"/>
      <c r="D13" s="255"/>
      <c r="E13" s="255"/>
      <c r="F13" s="20" t="s">
        <v>29</v>
      </c>
    </row>
    <row r="14" spans="1:6" ht="20.25" customHeight="1">
      <c r="A14" s="21">
        <v>2</v>
      </c>
      <c r="B14" s="258" t="s">
        <v>46</v>
      </c>
      <c r="C14" s="258"/>
      <c r="D14" s="258"/>
      <c r="E14" s="258"/>
      <c r="F14" s="23">
        <v>23571.05</v>
      </c>
    </row>
    <row r="15" spans="1:6" ht="20.25" customHeight="1">
      <c r="A15" s="21"/>
      <c r="B15" s="260" t="s">
        <v>47</v>
      </c>
      <c r="C15" s="260"/>
      <c r="D15" s="260"/>
      <c r="E15" s="260"/>
      <c r="F15" s="23"/>
    </row>
    <row r="16" spans="1:6" ht="22.5" customHeight="1">
      <c r="A16" s="22" t="s">
        <v>48</v>
      </c>
      <c r="B16" s="260" t="s">
        <v>49</v>
      </c>
      <c r="C16" s="260"/>
      <c r="D16" s="260"/>
      <c r="E16" s="260"/>
      <c r="F16" s="23" t="s">
        <v>29</v>
      </c>
    </row>
    <row r="17" spans="1:6" ht="22.5" customHeight="1">
      <c r="A17" s="24"/>
      <c r="B17" s="255" t="s">
        <v>50</v>
      </c>
      <c r="C17" s="255"/>
      <c r="D17" s="255"/>
      <c r="E17" s="255"/>
      <c r="F17" s="23"/>
    </row>
    <row r="18" spans="1:6" ht="22.5" customHeight="1">
      <c r="A18" s="24"/>
      <c r="B18" s="255" t="s">
        <v>51</v>
      </c>
      <c r="C18" s="255"/>
      <c r="D18" s="255"/>
      <c r="E18" s="255"/>
      <c r="F18" s="23" t="s">
        <v>29</v>
      </c>
    </row>
    <row r="19" spans="1:6" ht="22.5" customHeight="1">
      <c r="A19" s="24"/>
      <c r="B19" s="255"/>
      <c r="C19" s="255"/>
      <c r="D19" s="255"/>
      <c r="E19" s="255"/>
      <c r="F19" s="23"/>
    </row>
    <row r="20" spans="1:6" ht="37.5" customHeight="1">
      <c r="A20" s="24"/>
      <c r="B20" s="261" t="s">
        <v>52</v>
      </c>
      <c r="C20" s="261"/>
      <c r="D20" s="261"/>
      <c r="E20" s="261"/>
      <c r="F20" s="23" t="s">
        <v>29</v>
      </c>
    </row>
    <row r="21" spans="1:6" ht="22.5" customHeight="1">
      <c r="A21" s="24" t="s">
        <v>53</v>
      </c>
      <c r="B21" s="257" t="s">
        <v>54</v>
      </c>
      <c r="C21" s="257"/>
      <c r="D21" s="257"/>
      <c r="E21" s="257"/>
      <c r="F21" s="23"/>
    </row>
    <row r="22" spans="1:6" ht="22.5" customHeight="1">
      <c r="A22" s="24" t="s">
        <v>55</v>
      </c>
      <c r="B22" s="257" t="s">
        <v>56</v>
      </c>
      <c r="C22" s="257"/>
      <c r="D22" s="257"/>
      <c r="E22" s="257"/>
      <c r="F22" s="23">
        <v>23571.1</v>
      </c>
    </row>
    <row r="23" spans="1:6" ht="22.5" customHeight="1">
      <c r="A23" s="24" t="s">
        <v>57</v>
      </c>
      <c r="B23" s="257" t="s">
        <v>58</v>
      </c>
      <c r="C23" s="257"/>
      <c r="D23" s="257"/>
      <c r="E23" s="257"/>
      <c r="F23" s="23" t="s">
        <v>29</v>
      </c>
    </row>
    <row r="24" spans="1:6" ht="22.5" customHeight="1">
      <c r="A24" s="24" t="s">
        <v>59</v>
      </c>
      <c r="B24" s="258" t="s">
        <v>60</v>
      </c>
      <c r="C24" s="258"/>
      <c r="D24" s="258"/>
      <c r="E24" s="258"/>
      <c r="F24" s="23" t="s">
        <v>29</v>
      </c>
    </row>
    <row r="25" spans="1:6" ht="22.5" customHeight="1">
      <c r="A25" s="24"/>
      <c r="B25" s="259" t="s">
        <v>61</v>
      </c>
      <c r="C25" s="259"/>
      <c r="D25" s="259"/>
      <c r="E25" s="259"/>
      <c r="F25" s="23"/>
    </row>
    <row r="26" spans="1:6" ht="22.5" customHeight="1">
      <c r="A26" s="24"/>
      <c r="B26" s="255" t="s">
        <v>62</v>
      </c>
      <c r="C26" s="255"/>
      <c r="D26" s="255"/>
      <c r="E26" s="255"/>
      <c r="F26" s="23" t="s">
        <v>29</v>
      </c>
    </row>
    <row r="27" spans="1:6" ht="22.5" customHeight="1">
      <c r="A27" s="24"/>
      <c r="B27" s="255" t="s">
        <v>63</v>
      </c>
      <c r="C27" s="255"/>
      <c r="D27" s="255"/>
      <c r="E27" s="255"/>
      <c r="F27" s="23" t="s">
        <v>29</v>
      </c>
    </row>
    <row r="28" spans="1:6" ht="22.5" customHeight="1">
      <c r="A28" s="24"/>
      <c r="B28" s="256" t="s">
        <v>64</v>
      </c>
      <c r="C28" s="256"/>
      <c r="D28" s="256"/>
      <c r="E28" s="256"/>
      <c r="F28" s="23"/>
    </row>
    <row r="29" spans="1:6" ht="22.5" customHeight="1">
      <c r="A29" s="24"/>
      <c r="B29" s="256" t="s">
        <v>65</v>
      </c>
      <c r="C29" s="256"/>
      <c r="D29" s="256"/>
      <c r="E29" s="256"/>
      <c r="F29" s="23" t="s">
        <v>29</v>
      </c>
    </row>
  </sheetData>
  <sheetProtection selectLockedCells="1" selectUnlockedCells="1"/>
  <mergeCells count="27">
    <mergeCell ref="B2:F2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7:E27"/>
    <mergeCell ref="B28:E28"/>
    <mergeCell ref="B29:E29"/>
    <mergeCell ref="B21:E21"/>
    <mergeCell ref="B22:E22"/>
    <mergeCell ref="B23:E23"/>
    <mergeCell ref="B24:E24"/>
    <mergeCell ref="B25:E25"/>
    <mergeCell ref="B26:E26"/>
  </mergeCells>
  <printOptions/>
  <pageMargins left="0.9840277777777777" right="0" top="0.9840277777777777" bottom="0.19652777777777777" header="0.5118055555555555" footer="0.511805555555555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15">
      <selection activeCell="H34" sqref="H34:H35"/>
    </sheetView>
  </sheetViews>
  <sheetFormatPr defaultColWidth="9.140625" defaultRowHeight="15"/>
  <cols>
    <col min="1" max="1" width="31.7109375" style="0" customWidth="1"/>
    <col min="2" max="2" width="6.7109375" style="0" customWidth="1"/>
    <col min="3" max="3" width="13.7109375" style="0" customWidth="1"/>
    <col min="4" max="4" width="13.28125" style="0" customWidth="1"/>
    <col min="5" max="5" width="18.140625" style="0" customWidth="1"/>
    <col min="6" max="6" width="16.421875" style="0" customWidth="1"/>
    <col min="7" max="7" width="18.7109375" style="0" customWidth="1"/>
    <col min="8" max="8" width="14.57421875" style="0" customWidth="1"/>
    <col min="9" max="9" width="14.00390625" style="0" customWidth="1"/>
    <col min="10" max="10" width="11.8515625" style="0" customWidth="1"/>
    <col min="11" max="11" width="13.140625" style="0" customWidth="1"/>
    <col min="12" max="12" width="13.00390625" style="0" customWidth="1"/>
  </cols>
  <sheetData>
    <row r="1" spans="1:11" ht="6" customHeight="1">
      <c r="A1" s="288" t="s">
        <v>66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8.75" customHeight="1">
      <c r="A2" s="289">
        <v>2020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s="26" customFormat="1" ht="16.5" customHeight="1">
      <c r="A3" s="290" t="s">
        <v>67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s="26" customFormat="1" ht="14.25" customHeight="1">
      <c r="A4" s="290" t="s">
        <v>68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s="26" customFormat="1" ht="14.25" customHeight="1">
      <c r="A5" s="291" t="s">
        <v>205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</row>
    <row r="6" spans="1:11" ht="8.2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</row>
    <row r="7" spans="1:11" ht="20.25" customHeight="1">
      <c r="A7" s="285" t="s">
        <v>34</v>
      </c>
      <c r="B7" s="285" t="s">
        <v>69</v>
      </c>
      <c r="C7" s="285" t="s">
        <v>70</v>
      </c>
      <c r="D7" s="285" t="s">
        <v>71</v>
      </c>
      <c r="E7" s="285"/>
      <c r="F7" s="285"/>
      <c r="G7" s="285"/>
      <c r="H7" s="285"/>
      <c r="I7" s="285"/>
      <c r="J7" s="285"/>
      <c r="K7" s="285"/>
    </row>
    <row r="8" spans="1:11" ht="18.75" customHeight="1">
      <c r="A8" s="285"/>
      <c r="B8" s="285"/>
      <c r="C8" s="285"/>
      <c r="D8" s="285" t="s">
        <v>72</v>
      </c>
      <c r="E8" s="285" t="s">
        <v>26</v>
      </c>
      <c r="F8" s="285"/>
      <c r="G8" s="285"/>
      <c r="H8" s="285"/>
      <c r="I8" s="285"/>
      <c r="J8" s="285"/>
      <c r="K8" s="285"/>
    </row>
    <row r="9" spans="1:11" ht="84" customHeight="1">
      <c r="A9" s="285"/>
      <c r="B9" s="285"/>
      <c r="C9" s="285"/>
      <c r="D9" s="285"/>
      <c r="E9" s="285" t="s">
        <v>73</v>
      </c>
      <c r="F9" s="285" t="s">
        <v>74</v>
      </c>
      <c r="G9" s="287" t="s">
        <v>91</v>
      </c>
      <c r="H9" s="287" t="s">
        <v>75</v>
      </c>
      <c r="I9" s="285" t="s">
        <v>77</v>
      </c>
      <c r="J9" s="285" t="s">
        <v>78</v>
      </c>
      <c r="K9" s="285"/>
    </row>
    <row r="10" spans="1:11" ht="81" customHeight="1">
      <c r="A10" s="285"/>
      <c r="B10" s="285"/>
      <c r="C10" s="285"/>
      <c r="D10" s="285"/>
      <c r="E10" s="285"/>
      <c r="F10" s="285"/>
      <c r="G10" s="287"/>
      <c r="H10" s="287"/>
      <c r="I10" s="285"/>
      <c r="J10" s="29" t="s">
        <v>72</v>
      </c>
      <c r="K10" s="29" t="s">
        <v>79</v>
      </c>
    </row>
    <row r="11" spans="1:11" ht="13.5" customHeight="1">
      <c r="A11" s="30">
        <v>1</v>
      </c>
      <c r="B11" s="29">
        <v>2</v>
      </c>
      <c r="C11" s="29">
        <v>3</v>
      </c>
      <c r="D11" s="29">
        <v>4</v>
      </c>
      <c r="E11" s="29">
        <v>5</v>
      </c>
      <c r="F11" s="31" t="s">
        <v>80</v>
      </c>
      <c r="G11" s="28">
        <v>6</v>
      </c>
      <c r="H11" s="30">
        <v>7</v>
      </c>
      <c r="I11" s="29">
        <v>8</v>
      </c>
      <c r="J11" s="29">
        <v>9</v>
      </c>
      <c r="K11" s="29">
        <v>10</v>
      </c>
    </row>
    <row r="12" spans="1:12" s="173" customFormat="1" ht="19.5" customHeight="1">
      <c r="A12" s="174" t="s">
        <v>81</v>
      </c>
      <c r="B12" s="175">
        <v>100</v>
      </c>
      <c r="C12" s="175" t="s">
        <v>82</v>
      </c>
      <c r="D12" s="168">
        <f>E12+G12+J12</f>
        <v>5497000</v>
      </c>
      <c r="E12" s="168">
        <f>'таблица 2-20'!E15</f>
        <v>2744700</v>
      </c>
      <c r="F12" s="176" t="s">
        <v>29</v>
      </c>
      <c r="G12" s="168">
        <f>G27+G28+G29+G30</f>
        <v>2652300</v>
      </c>
      <c r="H12" s="189" t="s">
        <v>29</v>
      </c>
      <c r="I12" s="175" t="s">
        <v>29</v>
      </c>
      <c r="J12" s="168">
        <f>'таблица 2-20'!J13+'таблица 2-20'!J15</f>
        <v>100000</v>
      </c>
      <c r="K12" s="175" t="s">
        <v>29</v>
      </c>
      <c r="L12" s="173">
        <f>'таблица 2-20'!E12+'таблица 2-20'!G12+'таблица 2-20'!J12</f>
        <v>5497000</v>
      </c>
    </row>
    <row r="13" spans="1:11" ht="15" customHeight="1">
      <c r="A13" s="36" t="s">
        <v>26</v>
      </c>
      <c r="B13" s="275">
        <v>110</v>
      </c>
      <c r="C13" s="275">
        <v>120</v>
      </c>
      <c r="D13" s="276">
        <f>'таблица 2-20'!J13</f>
        <v>0</v>
      </c>
      <c r="E13" s="275" t="s">
        <v>82</v>
      </c>
      <c r="F13" s="285" t="s">
        <v>29</v>
      </c>
      <c r="G13" s="286" t="s">
        <v>82</v>
      </c>
      <c r="H13" s="275" t="s">
        <v>82</v>
      </c>
      <c r="I13" s="275" t="s">
        <v>82</v>
      </c>
      <c r="J13" s="277">
        <v>0</v>
      </c>
      <c r="K13" s="275" t="s">
        <v>82</v>
      </c>
    </row>
    <row r="14" spans="1:11" ht="15" customHeight="1">
      <c r="A14" s="40" t="s">
        <v>83</v>
      </c>
      <c r="B14" s="275"/>
      <c r="C14" s="275"/>
      <c r="D14" s="276"/>
      <c r="E14" s="275"/>
      <c r="F14" s="285"/>
      <c r="G14" s="286"/>
      <c r="H14" s="275"/>
      <c r="I14" s="275"/>
      <c r="J14" s="275"/>
      <c r="K14" s="275"/>
    </row>
    <row r="15" spans="1:11" s="177" customFormat="1" ht="19.5" customHeight="1">
      <c r="A15" s="41" t="s">
        <v>84</v>
      </c>
      <c r="B15" s="42">
        <v>120</v>
      </c>
      <c r="C15" s="42">
        <v>130</v>
      </c>
      <c r="D15" s="43">
        <f>'таблица 2-20'!E15+'таблица 2-20'!J15</f>
        <v>2844700</v>
      </c>
      <c r="E15" s="43">
        <f>E17+E19+E20</f>
        <v>2744700</v>
      </c>
      <c r="F15" s="44" t="s">
        <v>29</v>
      </c>
      <c r="G15" s="42" t="s">
        <v>82</v>
      </c>
      <c r="H15" s="42" t="s">
        <v>82</v>
      </c>
      <c r="I15" s="42" t="s">
        <v>29</v>
      </c>
      <c r="J15" s="43">
        <v>100000</v>
      </c>
      <c r="K15" s="45" t="s">
        <v>29</v>
      </c>
    </row>
    <row r="16" spans="1:11" s="26" customFormat="1" ht="6" customHeight="1">
      <c r="A16" s="46"/>
      <c r="B16" s="47"/>
      <c r="C16" s="47"/>
      <c r="D16" s="48"/>
      <c r="E16" s="49"/>
      <c r="F16" s="50"/>
      <c r="G16" s="47"/>
      <c r="H16" s="47"/>
      <c r="I16" s="49"/>
      <c r="J16" s="49"/>
      <c r="K16" s="51"/>
    </row>
    <row r="17" spans="1:11" ht="15" customHeight="1">
      <c r="A17" s="52" t="s">
        <v>26</v>
      </c>
      <c r="B17" s="275"/>
      <c r="C17" s="275">
        <v>130</v>
      </c>
      <c r="D17" s="276">
        <f>'таблица 2-20'!E17</f>
        <v>2744700</v>
      </c>
      <c r="E17" s="277">
        <v>2744700</v>
      </c>
      <c r="F17" s="277"/>
      <c r="G17" s="277"/>
      <c r="H17" s="284"/>
      <c r="I17" s="277"/>
      <c r="J17" s="277">
        <v>0</v>
      </c>
      <c r="K17" s="277"/>
    </row>
    <row r="18" spans="1:11" ht="252" customHeight="1">
      <c r="A18" s="53" t="s">
        <v>85</v>
      </c>
      <c r="B18" s="275"/>
      <c r="C18" s="275"/>
      <c r="D18" s="276"/>
      <c r="E18" s="277"/>
      <c r="F18" s="277"/>
      <c r="G18" s="277"/>
      <c r="H18" s="284"/>
      <c r="I18" s="277"/>
      <c r="J18" s="277"/>
      <c r="K18" s="277"/>
    </row>
    <row r="19" spans="1:11" ht="126.75" customHeight="1">
      <c r="A19" s="54" t="s">
        <v>86</v>
      </c>
      <c r="B19" s="37"/>
      <c r="C19" s="55">
        <v>130</v>
      </c>
      <c r="D19" s="56">
        <f>'таблица 2-20'!E19</f>
        <v>0</v>
      </c>
      <c r="E19" s="57">
        <v>0</v>
      </c>
      <c r="F19" s="57"/>
      <c r="G19" s="57"/>
      <c r="H19" s="57"/>
      <c r="I19" s="57"/>
      <c r="J19" s="57">
        <v>0</v>
      </c>
      <c r="K19" s="58"/>
    </row>
    <row r="20" spans="1:11" s="26" customFormat="1" ht="87" customHeight="1">
      <c r="A20" s="41" t="s">
        <v>87</v>
      </c>
      <c r="B20" s="37"/>
      <c r="C20" s="37">
        <v>130</v>
      </c>
      <c r="D20" s="38">
        <f>'таблица 2-20'!E20</f>
        <v>0</v>
      </c>
      <c r="E20" s="39">
        <v>0</v>
      </c>
      <c r="F20" s="39"/>
      <c r="G20" s="39"/>
      <c r="H20" s="39"/>
      <c r="I20" s="39"/>
      <c r="J20" s="39">
        <v>0</v>
      </c>
      <c r="K20" s="59"/>
    </row>
    <row r="21" spans="1:11" s="26" customFormat="1" ht="17.25" customHeight="1">
      <c r="A21" s="46"/>
      <c r="B21" s="47"/>
      <c r="C21" s="47"/>
      <c r="D21" s="60"/>
      <c r="E21" s="48"/>
      <c r="F21" s="48"/>
      <c r="G21" s="48"/>
      <c r="H21" s="48"/>
      <c r="I21" s="48"/>
      <c r="J21" s="48"/>
      <c r="K21" s="61"/>
    </row>
    <row r="22" spans="1:11" ht="25.5" customHeight="1">
      <c r="A22" s="41" t="s">
        <v>88</v>
      </c>
      <c r="B22" s="62"/>
      <c r="C22" s="42">
        <v>130</v>
      </c>
      <c r="D22" s="43">
        <f>'таблица 2-20'!J22</f>
        <v>100000</v>
      </c>
      <c r="E22" s="63">
        <v>0</v>
      </c>
      <c r="F22" s="63"/>
      <c r="G22" s="63"/>
      <c r="H22" s="63"/>
      <c r="I22" s="63"/>
      <c r="J22" s="63">
        <v>100000</v>
      </c>
      <c r="K22" s="64"/>
    </row>
    <row r="23" spans="1:11" ht="24.75" customHeight="1">
      <c r="A23" s="65" t="s">
        <v>89</v>
      </c>
      <c r="B23" s="55">
        <v>130</v>
      </c>
      <c r="C23" s="66"/>
      <c r="D23" s="67"/>
      <c r="E23" s="55" t="s">
        <v>82</v>
      </c>
      <c r="F23" s="68"/>
      <c r="G23" s="55" t="s">
        <v>82</v>
      </c>
      <c r="H23" s="55" t="s">
        <v>82</v>
      </c>
      <c r="I23" s="55" t="s">
        <v>82</v>
      </c>
      <c r="J23" s="66"/>
      <c r="K23" s="69" t="s">
        <v>82</v>
      </c>
    </row>
    <row r="24" spans="1:11" ht="72" customHeight="1">
      <c r="A24" s="65" t="s">
        <v>90</v>
      </c>
      <c r="B24" s="42">
        <v>140</v>
      </c>
      <c r="C24" s="62"/>
      <c r="D24" s="70"/>
      <c r="E24" s="42" t="s">
        <v>82</v>
      </c>
      <c r="F24" s="71"/>
      <c r="G24" s="42" t="s">
        <v>82</v>
      </c>
      <c r="H24" s="42" t="s">
        <v>82</v>
      </c>
      <c r="I24" s="42" t="s">
        <v>82</v>
      </c>
      <c r="J24" s="62"/>
      <c r="K24" s="45" t="s">
        <v>82</v>
      </c>
    </row>
    <row r="25" spans="1:11" ht="24.75" customHeight="1">
      <c r="A25" s="72" t="s">
        <v>91</v>
      </c>
      <c r="B25" s="55">
        <v>150</v>
      </c>
      <c r="C25" s="66"/>
      <c r="D25" s="73">
        <f>D27+D28+D29+D30</f>
        <v>2652300</v>
      </c>
      <c r="E25" s="55" t="s">
        <v>82</v>
      </c>
      <c r="F25" s="68"/>
      <c r="G25" s="73">
        <f>G27+G28+G29+G30</f>
        <v>2652300</v>
      </c>
      <c r="H25" s="66"/>
      <c r="I25" s="55" t="s">
        <v>82</v>
      </c>
      <c r="J25" s="55" t="s">
        <v>82</v>
      </c>
      <c r="K25" s="69" t="s">
        <v>82</v>
      </c>
    </row>
    <row r="26" spans="1:11" ht="12.75" customHeight="1">
      <c r="A26" s="74" t="s">
        <v>92</v>
      </c>
      <c r="B26" s="55"/>
      <c r="C26" s="66"/>
      <c r="D26" s="75"/>
      <c r="E26" s="76"/>
      <c r="F26" s="77"/>
      <c r="G26" s="75"/>
      <c r="H26" s="66"/>
      <c r="I26" s="55"/>
      <c r="J26" s="55"/>
      <c r="K26" s="69"/>
    </row>
    <row r="27" spans="1:11" ht="95.25" customHeight="1">
      <c r="A27" s="54" t="s">
        <v>192</v>
      </c>
      <c r="B27" s="55"/>
      <c r="C27" s="66">
        <v>180</v>
      </c>
      <c r="D27" s="56">
        <f>'таблица 2-20'!G27</f>
        <v>1412700</v>
      </c>
      <c r="E27" s="55"/>
      <c r="F27" s="68"/>
      <c r="G27" s="78">
        <v>1412700</v>
      </c>
      <c r="H27" s="66"/>
      <c r="I27" s="55"/>
      <c r="J27" s="55"/>
      <c r="K27" s="69"/>
    </row>
    <row r="28" spans="1:11" ht="90" customHeight="1">
      <c r="A28" s="54" t="s">
        <v>193</v>
      </c>
      <c r="B28" s="55"/>
      <c r="C28" s="66">
        <v>180</v>
      </c>
      <c r="D28" s="56">
        <f>'таблица 2-20'!G28</f>
        <v>1239600</v>
      </c>
      <c r="E28" s="55"/>
      <c r="F28" s="68"/>
      <c r="G28" s="78">
        <v>1239600</v>
      </c>
      <c r="H28" s="66"/>
      <c r="I28" s="55"/>
      <c r="J28" s="55"/>
      <c r="K28" s="69"/>
    </row>
    <row r="29" spans="1:11" ht="68.25" customHeight="1">
      <c r="A29" s="190" t="s">
        <v>201</v>
      </c>
      <c r="B29" s="55"/>
      <c r="C29" s="66"/>
      <c r="D29" s="56">
        <f>G29</f>
        <v>0</v>
      </c>
      <c r="E29" s="55"/>
      <c r="F29" s="68"/>
      <c r="G29" s="78">
        <v>0</v>
      </c>
      <c r="H29" s="66"/>
      <c r="I29" s="55"/>
      <c r="J29" s="55"/>
      <c r="K29" s="69"/>
    </row>
    <row r="30" spans="1:11" ht="243" customHeight="1">
      <c r="A30" s="72" t="s">
        <v>197</v>
      </c>
      <c r="B30" s="55">
        <v>160</v>
      </c>
      <c r="C30" s="66">
        <v>180</v>
      </c>
      <c r="D30" s="56">
        <f>G30</f>
        <v>0</v>
      </c>
      <c r="E30" s="55" t="s">
        <v>82</v>
      </c>
      <c r="F30" s="68"/>
      <c r="G30" s="78">
        <v>0</v>
      </c>
      <c r="H30" s="55" t="s">
        <v>82</v>
      </c>
      <c r="I30" s="55" t="s">
        <v>82</v>
      </c>
      <c r="J30" s="66"/>
      <c r="K30" s="79"/>
    </row>
    <row r="31" spans="1:11" ht="15" customHeight="1">
      <c r="A31" s="72" t="s">
        <v>94</v>
      </c>
      <c r="B31" s="55">
        <v>180</v>
      </c>
      <c r="C31" s="55" t="s">
        <v>82</v>
      </c>
      <c r="D31" s="67"/>
      <c r="E31" s="55" t="s">
        <v>82</v>
      </c>
      <c r="F31" s="68"/>
      <c r="G31" s="55" t="s">
        <v>82</v>
      </c>
      <c r="H31" s="55" t="s">
        <v>82</v>
      </c>
      <c r="I31" s="55" t="s">
        <v>82</v>
      </c>
      <c r="J31" s="66"/>
      <c r="K31" s="69" t="s">
        <v>82</v>
      </c>
    </row>
    <row r="32" spans="1:12" s="173" customFormat="1" ht="14.25" customHeight="1">
      <c r="A32" s="166" t="s">
        <v>95</v>
      </c>
      <c r="B32" s="167">
        <v>200</v>
      </c>
      <c r="C32" s="167" t="s">
        <v>82</v>
      </c>
      <c r="D32" s="168">
        <f>D33+D50+D57</f>
        <v>5497000</v>
      </c>
      <c r="E32" s="169">
        <f>E33</f>
        <v>2744700</v>
      </c>
      <c r="F32" s="170"/>
      <c r="G32" s="169">
        <f>G34+G50+G57</f>
        <v>2652300</v>
      </c>
      <c r="H32" s="169"/>
      <c r="I32" s="171"/>
      <c r="J32" s="169">
        <f>'таблица 2-20'!J33+'таблица 2-20'!J50+'таблица 2-20'!J57</f>
        <v>100000</v>
      </c>
      <c r="K32" s="172"/>
      <c r="L32" s="173">
        <f>'таблица 2-20'!E32+'таблица 2-20'!G32+'таблица 2-20'!J32</f>
        <v>5497000</v>
      </c>
    </row>
    <row r="33" spans="1:11" ht="27" customHeight="1">
      <c r="A33" s="41" t="s">
        <v>96</v>
      </c>
      <c r="B33" s="42">
        <v>210</v>
      </c>
      <c r="C33" s="42">
        <v>110</v>
      </c>
      <c r="D33" s="43">
        <f>E33+G33</f>
        <v>4157400</v>
      </c>
      <c r="E33" s="43">
        <f>E34</f>
        <v>2744700</v>
      </c>
      <c r="F33" s="85"/>
      <c r="G33" s="43">
        <f>G34</f>
        <v>1412700</v>
      </c>
      <c r="H33" s="86"/>
      <c r="I33" s="86"/>
      <c r="J33" s="43">
        <f>'таблица 2-20'!J34</f>
        <v>0</v>
      </c>
      <c r="K33" s="87"/>
    </row>
    <row r="34" spans="1:11" ht="11.25" customHeight="1">
      <c r="A34" s="88" t="s">
        <v>92</v>
      </c>
      <c r="B34" s="275">
        <v>211</v>
      </c>
      <c r="C34" s="275">
        <v>110</v>
      </c>
      <c r="D34" s="276">
        <f>D36+D45</f>
        <v>4157400</v>
      </c>
      <c r="E34" s="276">
        <f>E36+E45</f>
        <v>2744700</v>
      </c>
      <c r="F34" s="279"/>
      <c r="G34" s="280">
        <f>G45+G36</f>
        <v>1412700</v>
      </c>
      <c r="H34" s="281"/>
      <c r="I34" s="281"/>
      <c r="J34" s="277">
        <v>0</v>
      </c>
      <c r="K34" s="271"/>
    </row>
    <row r="35" spans="1:11" ht="21.75" customHeight="1">
      <c r="A35" s="92" t="s">
        <v>97</v>
      </c>
      <c r="B35" s="275"/>
      <c r="C35" s="275"/>
      <c r="D35" s="276"/>
      <c r="E35" s="276"/>
      <c r="F35" s="279"/>
      <c r="G35" s="280"/>
      <c r="H35" s="281"/>
      <c r="I35" s="281"/>
      <c r="J35" s="277"/>
      <c r="K35" s="271"/>
    </row>
    <row r="36" spans="1:11" ht="15" customHeight="1">
      <c r="A36" s="93" t="s">
        <v>98</v>
      </c>
      <c r="B36" s="275"/>
      <c r="C36" s="275">
        <v>111</v>
      </c>
      <c r="D36" s="276">
        <f>E36+G36</f>
        <v>3193000</v>
      </c>
      <c r="E36" s="276">
        <f>E38</f>
        <v>2108000</v>
      </c>
      <c r="F36" s="279"/>
      <c r="G36" s="280">
        <f>G40</f>
        <v>1085000</v>
      </c>
      <c r="H36" s="281"/>
      <c r="I36" s="281"/>
      <c r="J36" s="277">
        <v>0</v>
      </c>
      <c r="K36" s="271"/>
    </row>
    <row r="37" spans="1:11" ht="15" customHeight="1">
      <c r="A37" s="72" t="s">
        <v>99</v>
      </c>
      <c r="B37" s="275"/>
      <c r="C37" s="275"/>
      <c r="D37" s="276"/>
      <c r="E37" s="276"/>
      <c r="F37" s="279"/>
      <c r="G37" s="280"/>
      <c r="H37" s="281"/>
      <c r="I37" s="281"/>
      <c r="J37" s="277"/>
      <c r="K37" s="271"/>
    </row>
    <row r="38" spans="1:11" ht="11.25" customHeight="1">
      <c r="A38" s="88" t="s">
        <v>26</v>
      </c>
      <c r="B38" s="275"/>
      <c r="C38" s="275">
        <v>111</v>
      </c>
      <c r="D38" s="276">
        <f>'таблица 2-20'!E38</f>
        <v>2108000</v>
      </c>
      <c r="E38" s="277">
        <v>2108000</v>
      </c>
      <c r="F38" s="279"/>
      <c r="G38" s="280"/>
      <c r="H38" s="281"/>
      <c r="I38" s="281"/>
      <c r="J38" s="277">
        <v>0</v>
      </c>
      <c r="K38" s="271"/>
    </row>
    <row r="39" spans="1:11" ht="21.75" customHeight="1">
      <c r="A39" s="92" t="s">
        <v>100</v>
      </c>
      <c r="B39" s="275"/>
      <c r="C39" s="275"/>
      <c r="D39" s="276"/>
      <c r="E39" s="277"/>
      <c r="F39" s="279"/>
      <c r="G39" s="280"/>
      <c r="H39" s="281"/>
      <c r="I39" s="281"/>
      <c r="J39" s="277"/>
      <c r="K39" s="271"/>
    </row>
    <row r="40" spans="1:11" ht="24" customHeight="1">
      <c r="A40" s="92" t="s">
        <v>101</v>
      </c>
      <c r="B40" s="55"/>
      <c r="C40" s="55">
        <v>111</v>
      </c>
      <c r="D40" s="56">
        <f>E40+G40</f>
        <v>1085000</v>
      </c>
      <c r="E40" s="57">
        <v>0</v>
      </c>
      <c r="F40" s="68"/>
      <c r="G40" s="67">
        <v>1085000</v>
      </c>
      <c r="H40" s="66"/>
      <c r="I40" s="66"/>
      <c r="J40" s="39">
        <v>0</v>
      </c>
      <c r="K40" s="79"/>
    </row>
    <row r="41" spans="1:11" ht="28.5" customHeight="1">
      <c r="A41" s="72" t="s">
        <v>102</v>
      </c>
      <c r="B41" s="55"/>
      <c r="C41" s="55">
        <v>112</v>
      </c>
      <c r="D41" s="56">
        <f>'таблица 2-20'!D43</f>
        <v>0</v>
      </c>
      <c r="E41" s="75">
        <f>'таблица 2-20'!E43</f>
        <v>0</v>
      </c>
      <c r="F41" s="68"/>
      <c r="G41" s="67"/>
      <c r="H41" s="66"/>
      <c r="I41" s="66"/>
      <c r="J41" s="39">
        <f>'таблица 2-20'!J43</f>
        <v>0</v>
      </c>
      <c r="K41" s="79"/>
    </row>
    <row r="42" spans="1:11" ht="13.5" customHeight="1">
      <c r="A42" s="94"/>
      <c r="B42" s="47"/>
      <c r="C42" s="47"/>
      <c r="D42" s="60"/>
      <c r="E42" s="95"/>
      <c r="F42" s="50"/>
      <c r="G42" s="192"/>
      <c r="H42" s="49"/>
      <c r="I42" s="49"/>
      <c r="J42" s="48"/>
      <c r="K42" s="51"/>
    </row>
    <row r="43" spans="1:11" ht="15" customHeight="1">
      <c r="A43" s="88" t="s">
        <v>26</v>
      </c>
      <c r="B43" s="274"/>
      <c r="C43" s="274">
        <v>112</v>
      </c>
      <c r="D43" s="282">
        <f>'таблица 2-20'!E43</f>
        <v>0</v>
      </c>
      <c r="E43" s="283">
        <v>0</v>
      </c>
      <c r="F43" s="274"/>
      <c r="G43" s="283"/>
      <c r="H43" s="274"/>
      <c r="I43" s="274"/>
      <c r="J43" s="273">
        <v>0</v>
      </c>
      <c r="K43" s="274"/>
    </row>
    <row r="44" spans="1:11" ht="22.5" customHeight="1">
      <c r="A44" s="92" t="s">
        <v>100</v>
      </c>
      <c r="B44" s="274"/>
      <c r="C44" s="274"/>
      <c r="D44" s="282"/>
      <c r="E44" s="283"/>
      <c r="F44" s="274"/>
      <c r="G44" s="283"/>
      <c r="H44" s="274"/>
      <c r="I44" s="274"/>
      <c r="J44" s="274"/>
      <c r="K44" s="274"/>
    </row>
    <row r="45" spans="1:11" ht="24">
      <c r="A45" s="65" t="s">
        <v>103</v>
      </c>
      <c r="B45" s="62"/>
      <c r="C45" s="42">
        <v>119</v>
      </c>
      <c r="D45" s="43">
        <f>E45+G45</f>
        <v>964400</v>
      </c>
      <c r="E45" s="43">
        <f>E46+E48</f>
        <v>636700</v>
      </c>
      <c r="F45" s="71"/>
      <c r="G45" s="70">
        <f>G48</f>
        <v>327700</v>
      </c>
      <c r="H45" s="62"/>
      <c r="I45" s="62"/>
      <c r="J45" s="39"/>
      <c r="K45" s="87"/>
    </row>
    <row r="46" spans="1:11" ht="10.5" customHeight="1">
      <c r="A46" s="88" t="s">
        <v>26</v>
      </c>
      <c r="B46" s="275"/>
      <c r="C46" s="275">
        <v>119</v>
      </c>
      <c r="D46" s="276">
        <f>'таблица 2-20'!E46</f>
        <v>636700</v>
      </c>
      <c r="E46" s="277">
        <v>636700</v>
      </c>
      <c r="F46" s="278" t="s">
        <v>200</v>
      </c>
      <c r="G46" s="280"/>
      <c r="H46" s="281"/>
      <c r="I46" s="281"/>
      <c r="J46" s="270">
        <v>0</v>
      </c>
      <c r="K46" s="271"/>
    </row>
    <row r="47" spans="1:11" ht="24">
      <c r="A47" s="92" t="s">
        <v>100</v>
      </c>
      <c r="B47" s="275"/>
      <c r="C47" s="275"/>
      <c r="D47" s="276"/>
      <c r="E47" s="277"/>
      <c r="F47" s="279"/>
      <c r="G47" s="280"/>
      <c r="H47" s="281"/>
      <c r="I47" s="281"/>
      <c r="J47" s="270"/>
      <c r="K47" s="271"/>
    </row>
    <row r="48" spans="1:11" ht="24">
      <c r="A48" s="97" t="s">
        <v>101</v>
      </c>
      <c r="B48" s="37"/>
      <c r="C48" s="37">
        <v>119</v>
      </c>
      <c r="D48" s="38">
        <f>G48+E48</f>
        <v>327700</v>
      </c>
      <c r="E48" s="39">
        <v>0</v>
      </c>
      <c r="F48" s="89"/>
      <c r="G48" s="191">
        <v>327700</v>
      </c>
      <c r="H48" s="90"/>
      <c r="I48" s="90"/>
      <c r="J48" s="39">
        <v>0</v>
      </c>
      <c r="K48" s="91"/>
    </row>
    <row r="49" spans="1:11" ht="24" customHeight="1">
      <c r="A49" s="98" t="s">
        <v>104</v>
      </c>
      <c r="B49" s="99">
        <v>220</v>
      </c>
      <c r="C49" s="100"/>
      <c r="D49" s="101"/>
      <c r="E49" s="99"/>
      <c r="F49" s="102"/>
      <c r="G49" s="100"/>
      <c r="H49" s="100"/>
      <c r="I49" s="100"/>
      <c r="J49" s="100"/>
      <c r="K49" s="103"/>
    </row>
    <row r="50" spans="1:11" ht="30" customHeight="1">
      <c r="A50" s="98" t="s">
        <v>105</v>
      </c>
      <c r="B50" s="99">
        <v>230</v>
      </c>
      <c r="C50" s="99">
        <v>850</v>
      </c>
      <c r="D50" s="104">
        <f>E50+G50+J50</f>
        <v>300000</v>
      </c>
      <c r="E50" s="104">
        <f>'таблица 2-20'!E52+'таблица 2-20'!E54</f>
        <v>0</v>
      </c>
      <c r="F50" s="105"/>
      <c r="G50" s="188">
        <f>G52</f>
        <v>300000</v>
      </c>
      <c r="H50" s="188"/>
      <c r="I50" s="106"/>
      <c r="J50" s="104">
        <f>'таблица 2-20'!J52+'таблица 2-20'!J54</f>
        <v>0</v>
      </c>
      <c r="K50" s="103"/>
    </row>
    <row r="51" spans="1:11" ht="45.75" customHeight="1" hidden="1">
      <c r="A51" s="107" t="s">
        <v>92</v>
      </c>
      <c r="B51" s="100"/>
      <c r="C51" s="100"/>
      <c r="D51" s="101"/>
      <c r="E51" s="99"/>
      <c r="F51" s="102"/>
      <c r="G51" s="100"/>
      <c r="H51" s="100"/>
      <c r="I51" s="100"/>
      <c r="J51" s="100"/>
      <c r="K51" s="103"/>
    </row>
    <row r="52" spans="1:11" ht="15" customHeight="1">
      <c r="A52" s="108" t="s">
        <v>92</v>
      </c>
      <c r="B52" s="264"/>
      <c r="C52" s="266">
        <v>851</v>
      </c>
      <c r="D52" s="272">
        <f>E52+G52</f>
        <v>300000</v>
      </c>
      <c r="E52" s="267">
        <v>0</v>
      </c>
      <c r="F52" s="267"/>
      <c r="G52" s="267">
        <v>300000</v>
      </c>
      <c r="H52" s="267"/>
      <c r="I52" s="267"/>
      <c r="J52" s="267">
        <v>0</v>
      </c>
      <c r="K52" s="269"/>
    </row>
    <row r="53" spans="1:11" ht="30" customHeight="1">
      <c r="A53" s="108" t="s">
        <v>106</v>
      </c>
      <c r="B53" s="264"/>
      <c r="C53" s="266"/>
      <c r="D53" s="272"/>
      <c r="E53" s="267"/>
      <c r="F53" s="267"/>
      <c r="G53" s="267"/>
      <c r="H53" s="267"/>
      <c r="I53" s="267"/>
      <c r="J53" s="267"/>
      <c r="K53" s="269"/>
    </row>
    <row r="54" spans="1:11" ht="15" customHeight="1">
      <c r="A54" s="110" t="s">
        <v>107</v>
      </c>
      <c r="B54" s="100"/>
      <c r="C54" s="99">
        <v>852</v>
      </c>
      <c r="D54" s="104">
        <f>'таблица 2-20'!E54+'таблица 2-20'!J54</f>
        <v>0</v>
      </c>
      <c r="E54" s="101">
        <v>0</v>
      </c>
      <c r="F54" s="101"/>
      <c r="G54" s="101"/>
      <c r="H54" s="101"/>
      <c r="I54" s="101"/>
      <c r="J54" s="101"/>
      <c r="K54" s="109"/>
    </row>
    <row r="55" spans="1:11" ht="23.25" customHeight="1">
      <c r="A55" s="98" t="s">
        <v>108</v>
      </c>
      <c r="B55" s="99">
        <v>240</v>
      </c>
      <c r="C55" s="111"/>
      <c r="D55" s="101"/>
      <c r="E55" s="99"/>
      <c r="F55" s="102"/>
      <c r="G55" s="100"/>
      <c r="H55" s="100"/>
      <c r="I55" s="100"/>
      <c r="J55" s="100"/>
      <c r="K55" s="103"/>
    </row>
    <row r="56" spans="1:11" ht="24">
      <c r="A56" s="98" t="s">
        <v>109</v>
      </c>
      <c r="B56" s="99">
        <v>250</v>
      </c>
      <c r="C56" s="100"/>
      <c r="D56" s="101"/>
      <c r="E56" s="99"/>
      <c r="F56" s="102"/>
      <c r="G56" s="100"/>
      <c r="H56" s="100"/>
      <c r="I56" s="100"/>
      <c r="J56" s="100"/>
      <c r="K56" s="103"/>
    </row>
    <row r="57" spans="1:12" ht="24">
      <c r="A57" s="164" t="s">
        <v>110</v>
      </c>
      <c r="B57" s="99">
        <v>260</v>
      </c>
      <c r="C57" s="99" t="s">
        <v>82</v>
      </c>
      <c r="D57" s="104">
        <f>'таблица 2-20'!D58+'таблица 2-20'!D59+'таблица 2-20'!D60+'таблица 2-20'!D61+'таблица 2-20'!D62</f>
        <v>1039600</v>
      </c>
      <c r="E57" s="104">
        <f>'таблица 2-20'!E58+'таблица 2-20'!E59+'таблица 2-20'!E60+'таблица 2-20'!E61+'таблица 2-20'!E62</f>
        <v>0</v>
      </c>
      <c r="F57" s="112"/>
      <c r="G57" s="104">
        <f>G62</f>
        <v>939600</v>
      </c>
      <c r="H57" s="188"/>
      <c r="I57" s="112"/>
      <c r="J57" s="104">
        <f>'таблица 2-20'!J58+'таблица 2-20'!J59+'таблица 2-20'!J60+'таблица 2-20'!J61+'таблица 2-20'!J62</f>
        <v>100000</v>
      </c>
      <c r="K57" s="113"/>
      <c r="L57" s="116"/>
    </row>
    <row r="58" spans="1:11" ht="24">
      <c r="A58" s="108" t="s">
        <v>100</v>
      </c>
      <c r="B58" s="99"/>
      <c r="C58" s="99"/>
      <c r="D58" s="104">
        <f>'таблица 2-20'!E58+'таблица 2-20'!J58</f>
        <v>0</v>
      </c>
      <c r="E58" s="101">
        <v>0</v>
      </c>
      <c r="F58" s="101"/>
      <c r="G58" s="101"/>
      <c r="H58" s="101"/>
      <c r="I58" s="101"/>
      <c r="J58" s="101">
        <v>0</v>
      </c>
      <c r="K58" s="113"/>
    </row>
    <row r="59" spans="1:11" ht="15">
      <c r="A59" s="108" t="s">
        <v>111</v>
      </c>
      <c r="B59" s="99"/>
      <c r="C59" s="99"/>
      <c r="D59" s="104">
        <f>'таблица 2-20'!E59+'таблица 2-20'!J59</f>
        <v>0</v>
      </c>
      <c r="E59" s="101">
        <v>0</v>
      </c>
      <c r="F59" s="101"/>
      <c r="G59" s="101"/>
      <c r="H59" s="101"/>
      <c r="I59" s="101"/>
      <c r="J59" s="101">
        <v>0</v>
      </c>
      <c r="K59" s="113"/>
    </row>
    <row r="60" spans="1:11" ht="15">
      <c r="A60" s="114" t="s">
        <v>83</v>
      </c>
      <c r="B60" s="99"/>
      <c r="C60" s="99"/>
      <c r="D60" s="104">
        <f>'таблица 2-20'!E60+'таблица 2-20'!J60</f>
        <v>0</v>
      </c>
      <c r="E60" s="101">
        <v>0</v>
      </c>
      <c r="F60" s="101"/>
      <c r="G60" s="101"/>
      <c r="H60" s="101"/>
      <c r="I60" s="101"/>
      <c r="J60" s="101">
        <v>0</v>
      </c>
      <c r="K60" s="113"/>
    </row>
    <row r="61" spans="1:11" ht="24.75">
      <c r="A61" s="114" t="s">
        <v>112</v>
      </c>
      <c r="B61" s="99"/>
      <c r="C61" s="99"/>
      <c r="D61" s="104">
        <f>'таблица 2-20'!E61+'таблица 2-20'!J61</f>
        <v>100000</v>
      </c>
      <c r="E61" s="101">
        <v>0</v>
      </c>
      <c r="F61" s="101"/>
      <c r="G61" s="101"/>
      <c r="H61" s="101"/>
      <c r="I61" s="101"/>
      <c r="J61" s="101">
        <v>100000</v>
      </c>
      <c r="K61" s="113"/>
    </row>
    <row r="62" spans="1:11" ht="15">
      <c r="A62" s="115" t="s">
        <v>113</v>
      </c>
      <c r="B62" s="99"/>
      <c r="C62" s="99"/>
      <c r="D62" s="104">
        <f>'таблица 2-20'!E62+'таблица 2-20'!G62+'таблица 2-20'!J62</f>
        <v>939600</v>
      </c>
      <c r="E62" s="101"/>
      <c r="F62" s="101"/>
      <c r="G62" s="101">
        <v>939600</v>
      </c>
      <c r="H62" s="101"/>
      <c r="I62" s="101"/>
      <c r="J62" s="101"/>
      <c r="K62" s="113"/>
    </row>
    <row r="63" spans="1:11" ht="27" customHeight="1">
      <c r="A63" s="98" t="s">
        <v>114</v>
      </c>
      <c r="B63" s="99">
        <v>300</v>
      </c>
      <c r="C63" s="99" t="s">
        <v>82</v>
      </c>
      <c r="D63" s="101"/>
      <c r="E63" s="99"/>
      <c r="F63" s="102"/>
      <c r="G63" s="100"/>
      <c r="H63" s="100"/>
      <c r="I63" s="100"/>
      <c r="J63" s="100"/>
      <c r="K63" s="103"/>
    </row>
    <row r="64" spans="1:11" ht="15">
      <c r="A64" s="98" t="s">
        <v>92</v>
      </c>
      <c r="B64" s="266">
        <v>310</v>
      </c>
      <c r="C64" s="266"/>
      <c r="D64" s="266"/>
      <c r="E64" s="266"/>
      <c r="F64" s="266"/>
      <c r="G64" s="266"/>
      <c r="H64" s="266"/>
      <c r="I64" s="266"/>
      <c r="J64" s="266"/>
      <c r="K64" s="266"/>
    </row>
    <row r="65" spans="1:11" ht="15">
      <c r="A65" s="98" t="s">
        <v>115</v>
      </c>
      <c r="B65" s="266"/>
      <c r="C65" s="266"/>
      <c r="D65" s="266"/>
      <c r="E65" s="266"/>
      <c r="F65" s="266"/>
      <c r="G65" s="266"/>
      <c r="H65" s="266"/>
      <c r="I65" s="266"/>
      <c r="J65" s="266"/>
      <c r="K65" s="266"/>
    </row>
    <row r="66" spans="1:11" ht="15">
      <c r="A66" s="98" t="s">
        <v>116</v>
      </c>
      <c r="B66" s="99">
        <v>320</v>
      </c>
      <c r="C66" s="100"/>
      <c r="D66" s="99"/>
      <c r="E66" s="99"/>
      <c r="F66" s="100"/>
      <c r="G66" s="100"/>
      <c r="H66" s="100"/>
      <c r="I66" s="100"/>
      <c r="J66" s="100"/>
      <c r="K66" s="100"/>
    </row>
    <row r="67" spans="1:11" ht="15">
      <c r="A67" s="98" t="s">
        <v>117</v>
      </c>
      <c r="B67" s="99">
        <v>400</v>
      </c>
      <c r="C67" s="100"/>
      <c r="D67" s="99"/>
      <c r="E67" s="99"/>
      <c r="F67" s="100"/>
      <c r="G67" s="100"/>
      <c r="H67" s="100"/>
      <c r="I67" s="100"/>
      <c r="J67" s="100"/>
      <c r="K67" s="100"/>
    </row>
    <row r="68" spans="1:11" ht="15">
      <c r="A68" s="98" t="s">
        <v>118</v>
      </c>
      <c r="B68" s="266">
        <v>410</v>
      </c>
      <c r="C68" s="264"/>
      <c r="D68" s="267"/>
      <c r="E68" s="266"/>
      <c r="F68" s="268"/>
      <c r="G68" s="264"/>
      <c r="H68" s="264"/>
      <c r="I68" s="264"/>
      <c r="J68" s="264"/>
      <c r="K68" s="265"/>
    </row>
    <row r="69" spans="1:11" ht="15">
      <c r="A69" s="98" t="s">
        <v>119</v>
      </c>
      <c r="B69" s="266"/>
      <c r="C69" s="264"/>
      <c r="D69" s="267"/>
      <c r="E69" s="266"/>
      <c r="F69" s="268"/>
      <c r="G69" s="264"/>
      <c r="H69" s="264"/>
      <c r="I69" s="264"/>
      <c r="J69" s="264"/>
      <c r="K69" s="265"/>
    </row>
    <row r="70" spans="1:11" ht="15">
      <c r="A70" s="98" t="s">
        <v>120</v>
      </c>
      <c r="B70" s="99">
        <v>420</v>
      </c>
      <c r="C70" s="100"/>
      <c r="D70" s="101"/>
      <c r="E70" s="99"/>
      <c r="F70" s="102"/>
      <c r="G70" s="100"/>
      <c r="H70" s="100"/>
      <c r="I70" s="100"/>
      <c r="J70" s="100"/>
      <c r="K70" s="103"/>
    </row>
    <row r="71" spans="1:11" ht="15">
      <c r="A71" s="98" t="s">
        <v>121</v>
      </c>
      <c r="B71" s="99">
        <v>500</v>
      </c>
      <c r="C71" s="99" t="s">
        <v>82</v>
      </c>
      <c r="D71" s="101"/>
      <c r="E71" s="99"/>
      <c r="F71" s="102"/>
      <c r="G71" s="100"/>
      <c r="H71" s="100"/>
      <c r="I71" s="100"/>
      <c r="J71" s="100"/>
      <c r="K71" s="103"/>
    </row>
    <row r="72" spans="1:11" ht="15">
      <c r="A72" s="98" t="s">
        <v>122</v>
      </c>
      <c r="B72" s="99">
        <v>600</v>
      </c>
      <c r="C72" s="99" t="s">
        <v>82</v>
      </c>
      <c r="D72" s="101"/>
      <c r="E72" s="99"/>
      <c r="F72" s="102"/>
      <c r="G72" s="100"/>
      <c r="H72" s="100"/>
      <c r="I72" s="100"/>
      <c r="J72" s="100"/>
      <c r="K72" s="103"/>
    </row>
  </sheetData>
  <sheetProtection selectLockedCells="1" selectUnlockedCells="1"/>
  <mergeCells count="118">
    <mergeCell ref="G9:G10"/>
    <mergeCell ref="H9:H10"/>
    <mergeCell ref="A1:K1"/>
    <mergeCell ref="A2:K2"/>
    <mergeCell ref="A3:K3"/>
    <mergeCell ref="A4:K4"/>
    <mergeCell ref="A5:K5"/>
    <mergeCell ref="A6:K6"/>
    <mergeCell ref="H13:H14"/>
    <mergeCell ref="I13:I14"/>
    <mergeCell ref="A7:A10"/>
    <mergeCell ref="B7:B10"/>
    <mergeCell ref="C7:C10"/>
    <mergeCell ref="D7:K7"/>
    <mergeCell ref="D8:D10"/>
    <mergeCell ref="E8:K8"/>
    <mergeCell ref="E9:E10"/>
    <mergeCell ref="F9:F10"/>
    <mergeCell ref="H17:H18"/>
    <mergeCell ref="I17:I18"/>
    <mergeCell ref="I9:I10"/>
    <mergeCell ref="J9:K9"/>
    <mergeCell ref="B13:B14"/>
    <mergeCell ref="C13:C14"/>
    <mergeCell ref="D13:D14"/>
    <mergeCell ref="E13:E14"/>
    <mergeCell ref="F13:F14"/>
    <mergeCell ref="G13:G14"/>
    <mergeCell ref="H34:H35"/>
    <mergeCell ref="I34:I35"/>
    <mergeCell ref="J13:J14"/>
    <mergeCell ref="K13:K14"/>
    <mergeCell ref="B17:B18"/>
    <mergeCell ref="C17:C18"/>
    <mergeCell ref="D17:D18"/>
    <mergeCell ref="E17:E18"/>
    <mergeCell ref="F17:F18"/>
    <mergeCell ref="G17:G18"/>
    <mergeCell ref="H36:H37"/>
    <mergeCell ref="I36:I37"/>
    <mergeCell ref="J17:J18"/>
    <mergeCell ref="K17:K18"/>
    <mergeCell ref="B34:B35"/>
    <mergeCell ref="C34:C35"/>
    <mergeCell ref="D34:D35"/>
    <mergeCell ref="E34:E35"/>
    <mergeCell ref="F34:F35"/>
    <mergeCell ref="G34:G35"/>
    <mergeCell ref="H38:H39"/>
    <mergeCell ref="I38:I39"/>
    <mergeCell ref="J34:J35"/>
    <mergeCell ref="K34:K35"/>
    <mergeCell ref="B36:B37"/>
    <mergeCell ref="C36:C37"/>
    <mergeCell ref="D36:D37"/>
    <mergeCell ref="E36:E37"/>
    <mergeCell ref="F36:F37"/>
    <mergeCell ref="G36:G37"/>
    <mergeCell ref="H43:H44"/>
    <mergeCell ref="I43:I44"/>
    <mergeCell ref="J36:J37"/>
    <mergeCell ref="K36:K37"/>
    <mergeCell ref="B38:B39"/>
    <mergeCell ref="C38:C39"/>
    <mergeCell ref="D38:D39"/>
    <mergeCell ref="E38:E39"/>
    <mergeCell ref="F38:F39"/>
    <mergeCell ref="G38:G39"/>
    <mergeCell ref="H46:H47"/>
    <mergeCell ref="I46:I47"/>
    <mergeCell ref="J38:J39"/>
    <mergeCell ref="K38:K39"/>
    <mergeCell ref="B43:B44"/>
    <mergeCell ref="C43:C44"/>
    <mergeCell ref="D43:D44"/>
    <mergeCell ref="E43:E44"/>
    <mergeCell ref="F43:F44"/>
    <mergeCell ref="G43:G44"/>
    <mergeCell ref="H52:H53"/>
    <mergeCell ref="I52:I53"/>
    <mergeCell ref="J43:J44"/>
    <mergeCell ref="K43:K44"/>
    <mergeCell ref="B46:B47"/>
    <mergeCell ref="C46:C47"/>
    <mergeCell ref="D46:D47"/>
    <mergeCell ref="E46:E47"/>
    <mergeCell ref="F46:F47"/>
    <mergeCell ref="G46:G47"/>
    <mergeCell ref="H64:H65"/>
    <mergeCell ref="I64:I65"/>
    <mergeCell ref="J46:J47"/>
    <mergeCell ref="K46:K47"/>
    <mergeCell ref="B52:B53"/>
    <mergeCell ref="C52:C53"/>
    <mergeCell ref="D52:D53"/>
    <mergeCell ref="E52:E53"/>
    <mergeCell ref="F52:F53"/>
    <mergeCell ref="G52:G53"/>
    <mergeCell ref="H68:H69"/>
    <mergeCell ref="I68:I69"/>
    <mergeCell ref="J52:J53"/>
    <mergeCell ref="K52:K53"/>
    <mergeCell ref="B64:B65"/>
    <mergeCell ref="C64:C65"/>
    <mergeCell ref="D64:D65"/>
    <mergeCell ref="E64:E65"/>
    <mergeCell ref="F64:F65"/>
    <mergeCell ref="G64:G65"/>
    <mergeCell ref="J68:J69"/>
    <mergeCell ref="K68:K69"/>
    <mergeCell ref="J64:J65"/>
    <mergeCell ref="K64:K65"/>
    <mergeCell ref="B68:B69"/>
    <mergeCell ref="C68:C69"/>
    <mergeCell ref="D68:D69"/>
    <mergeCell ref="E68:E69"/>
    <mergeCell ref="F68:F69"/>
    <mergeCell ref="G68:G69"/>
  </mergeCells>
  <printOptions/>
  <pageMargins left="1.1023622047244095" right="0.3937007874015748" top="1.3385826771653544" bottom="0.1968503937007874" header="0.5118110236220472" footer="0.5118110236220472"/>
  <pageSetup fitToHeight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7">
      <selection activeCell="D8" sqref="D8:F9"/>
    </sheetView>
  </sheetViews>
  <sheetFormatPr defaultColWidth="9.140625" defaultRowHeight="15"/>
  <cols>
    <col min="1" max="1" width="16.8515625" style="0" customWidth="1"/>
    <col min="4" max="12" width="12.140625" style="0" customWidth="1"/>
  </cols>
  <sheetData>
    <row r="1" spans="1:12" ht="15">
      <c r="A1" s="288" t="s">
        <v>123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ht="15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15">
      <c r="A3" s="294" t="s">
        <v>124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</row>
    <row r="4" spans="1:12" ht="15">
      <c r="A4" s="294" t="s">
        <v>125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5" spans="1:12" ht="18">
      <c r="A5" s="291" t="s">
        <v>205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</row>
    <row r="6" spans="1:12" ht="15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</row>
    <row r="7" spans="1:12" ht="25.5" customHeight="1">
      <c r="A7" s="285" t="s">
        <v>34</v>
      </c>
      <c r="B7" s="285" t="s">
        <v>69</v>
      </c>
      <c r="C7" s="285" t="s">
        <v>126</v>
      </c>
      <c r="D7" s="285" t="s">
        <v>127</v>
      </c>
      <c r="E7" s="285"/>
      <c r="F7" s="285"/>
      <c r="G7" s="285"/>
      <c r="H7" s="285"/>
      <c r="I7" s="285"/>
      <c r="J7" s="285"/>
      <c r="K7" s="285"/>
      <c r="L7" s="285"/>
    </row>
    <row r="8" spans="1:12" ht="15.75" customHeight="1">
      <c r="A8" s="285"/>
      <c r="B8" s="285"/>
      <c r="C8" s="285"/>
      <c r="D8" s="285" t="s">
        <v>128</v>
      </c>
      <c r="E8" s="285"/>
      <c r="F8" s="285"/>
      <c r="G8" s="285" t="s">
        <v>26</v>
      </c>
      <c r="H8" s="285"/>
      <c r="I8" s="285"/>
      <c r="J8" s="285"/>
      <c r="K8" s="285"/>
      <c r="L8" s="285"/>
    </row>
    <row r="9" spans="1:12" ht="80.25" customHeight="1">
      <c r="A9" s="285"/>
      <c r="B9" s="285"/>
      <c r="C9" s="285"/>
      <c r="D9" s="285"/>
      <c r="E9" s="285"/>
      <c r="F9" s="285"/>
      <c r="G9" s="285" t="s">
        <v>129</v>
      </c>
      <c r="H9" s="285"/>
      <c r="I9" s="285"/>
      <c r="J9" s="285" t="s">
        <v>130</v>
      </c>
      <c r="K9" s="285"/>
      <c r="L9" s="285"/>
    </row>
    <row r="10" spans="1:12" ht="54.75" customHeight="1">
      <c r="A10" s="285"/>
      <c r="B10" s="285"/>
      <c r="C10" s="285"/>
      <c r="D10" s="29" t="s">
        <v>208</v>
      </c>
      <c r="E10" s="29" t="s">
        <v>209</v>
      </c>
      <c r="F10" s="29" t="s">
        <v>210</v>
      </c>
      <c r="G10" s="29" t="s">
        <v>208</v>
      </c>
      <c r="H10" s="29" t="s">
        <v>209</v>
      </c>
      <c r="I10" s="29" t="s">
        <v>210</v>
      </c>
      <c r="J10" s="29" t="s">
        <v>181</v>
      </c>
      <c r="K10" s="29" t="s">
        <v>182</v>
      </c>
      <c r="L10" s="29" t="s">
        <v>183</v>
      </c>
    </row>
    <row r="11" spans="1:12" ht="15">
      <c r="A11" s="30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</row>
    <row r="12" spans="1:12" ht="66.75" customHeight="1">
      <c r="A12" s="124" t="s">
        <v>131</v>
      </c>
      <c r="B12" s="55">
        <v>1</v>
      </c>
      <c r="C12" s="55" t="s">
        <v>82</v>
      </c>
      <c r="D12" s="56">
        <f>'таблица 2.1'!D13+'таблица 2.1'!D15</f>
        <v>939600</v>
      </c>
      <c r="E12" s="56">
        <f>'таблица 2.1'!E15</f>
        <v>889600</v>
      </c>
      <c r="F12" s="56">
        <f>'таблица 2.1'!F15</f>
        <v>889600</v>
      </c>
      <c r="G12" s="56">
        <f>'таблица 2.1'!G13+'таблица 2.1'!G15</f>
        <v>939600</v>
      </c>
      <c r="H12" s="56">
        <f>'таблица 2.1'!H15</f>
        <v>889600</v>
      </c>
      <c r="I12" s="56">
        <f>'таблица 2.1'!I15</f>
        <v>889600</v>
      </c>
      <c r="J12" s="55" t="s">
        <v>29</v>
      </c>
      <c r="K12" s="55" t="s">
        <v>29</v>
      </c>
      <c r="L12" s="55" t="s">
        <v>29</v>
      </c>
    </row>
    <row r="13" spans="1:12" ht="84" customHeight="1">
      <c r="A13" s="124" t="s">
        <v>132</v>
      </c>
      <c r="B13" s="55">
        <v>1001</v>
      </c>
      <c r="C13" s="55" t="s">
        <v>82</v>
      </c>
      <c r="D13" s="151">
        <v>0</v>
      </c>
      <c r="E13" s="55" t="s">
        <v>29</v>
      </c>
      <c r="F13" s="55" t="s">
        <v>29</v>
      </c>
      <c r="G13" s="55">
        <v>0</v>
      </c>
      <c r="H13" s="55" t="s">
        <v>29</v>
      </c>
      <c r="I13" s="55" t="s">
        <v>29</v>
      </c>
      <c r="J13" s="55" t="s">
        <v>29</v>
      </c>
      <c r="K13" s="55" t="s">
        <v>29</v>
      </c>
      <c r="L13" s="55" t="s">
        <v>29</v>
      </c>
    </row>
    <row r="14" spans="1:12" ht="15">
      <c r="A14" s="124"/>
      <c r="B14" s="152"/>
      <c r="C14" s="152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57" customHeight="1">
      <c r="A15" s="124" t="s">
        <v>133</v>
      </c>
      <c r="B15" s="55">
        <v>2001</v>
      </c>
      <c r="C15" s="152"/>
      <c r="D15" s="56">
        <v>939600</v>
      </c>
      <c r="E15" s="56">
        <v>889600</v>
      </c>
      <c r="F15" s="56">
        <v>889600</v>
      </c>
      <c r="G15" s="57">
        <v>939600</v>
      </c>
      <c r="H15" s="57">
        <f>'таблица 2-21'!D57</f>
        <v>889600</v>
      </c>
      <c r="I15" s="57">
        <v>889600</v>
      </c>
      <c r="J15" s="55" t="s">
        <v>29</v>
      </c>
      <c r="K15" s="55" t="s">
        <v>29</v>
      </c>
      <c r="L15" s="55" t="s">
        <v>29</v>
      </c>
    </row>
    <row r="16" spans="1:12" ht="15">
      <c r="A16" s="124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</row>
  </sheetData>
  <sheetProtection selectLockedCells="1" selectUnlockedCells="1"/>
  <mergeCells count="14">
    <mergeCell ref="A1:L1"/>
    <mergeCell ref="A2:L2"/>
    <mergeCell ref="A3:L3"/>
    <mergeCell ref="A4:L4"/>
    <mergeCell ref="A5:L5"/>
    <mergeCell ref="A6:L6"/>
    <mergeCell ref="A7:A10"/>
    <mergeCell ref="B7:B10"/>
    <mergeCell ref="C7:C10"/>
    <mergeCell ref="D7:L7"/>
    <mergeCell ref="D8:F9"/>
    <mergeCell ref="G8:L8"/>
    <mergeCell ref="G9:I9"/>
    <mergeCell ref="J9:L9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10">
      <selection activeCell="E10" sqref="E10"/>
    </sheetView>
  </sheetViews>
  <sheetFormatPr defaultColWidth="9.140625" defaultRowHeight="15"/>
  <cols>
    <col min="1" max="1" width="31.421875" style="0" customWidth="1"/>
    <col min="2" max="2" width="13.421875" style="0" customWidth="1"/>
    <col min="3" max="3" width="30.28125" style="0" customWidth="1"/>
  </cols>
  <sheetData>
    <row r="1" spans="1:4" s="153" customFormat="1" ht="15" customHeight="1">
      <c r="A1" s="288" t="s">
        <v>134</v>
      </c>
      <c r="B1" s="288"/>
      <c r="C1" s="288"/>
      <c r="D1" s="288"/>
    </row>
    <row r="2" spans="1:4" s="153" customFormat="1" ht="15" customHeight="1">
      <c r="A2" s="295"/>
      <c r="B2" s="295"/>
      <c r="C2" s="295"/>
      <c r="D2" s="295"/>
    </row>
    <row r="3" spans="1:4" s="154" customFormat="1" ht="18.75" customHeight="1">
      <c r="A3" s="294" t="s">
        <v>135</v>
      </c>
      <c r="B3" s="294"/>
      <c r="C3" s="294"/>
      <c r="D3" s="294"/>
    </row>
    <row r="4" spans="1:4" s="154" customFormat="1" ht="20.25" customHeight="1">
      <c r="A4" s="294" t="s">
        <v>136</v>
      </c>
      <c r="B4" s="294"/>
      <c r="C4" s="294"/>
      <c r="D4" s="294"/>
    </row>
    <row r="5" spans="1:4" s="154" customFormat="1" ht="15" customHeight="1">
      <c r="A5" s="296">
        <v>43824</v>
      </c>
      <c r="B5" s="294"/>
      <c r="C5" s="294"/>
      <c r="D5" s="294"/>
    </row>
    <row r="6" spans="1:14" ht="15">
      <c r="A6" s="294" t="s">
        <v>137</v>
      </c>
      <c r="B6" s="294"/>
      <c r="C6" s="294"/>
      <c r="D6" s="29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ht="15">
      <c r="A7" s="155"/>
    </row>
    <row r="8" spans="1:3" ht="38.25">
      <c r="A8" s="27" t="s">
        <v>34</v>
      </c>
      <c r="B8" s="44" t="s">
        <v>69</v>
      </c>
      <c r="C8" s="44" t="s">
        <v>138</v>
      </c>
    </row>
    <row r="9" spans="1:3" ht="15">
      <c r="A9" s="30">
        <v>1</v>
      </c>
      <c r="B9" s="29">
        <v>2</v>
      </c>
      <c r="C9" s="29">
        <v>3</v>
      </c>
    </row>
    <row r="10" spans="1:3" ht="26.25" customHeight="1">
      <c r="A10" s="119" t="s">
        <v>121</v>
      </c>
      <c r="B10" s="55">
        <v>10</v>
      </c>
      <c r="C10" s="66" t="s">
        <v>29</v>
      </c>
    </row>
    <row r="11" spans="1:3" ht="26.25" customHeight="1">
      <c r="A11" s="119" t="s">
        <v>122</v>
      </c>
      <c r="B11" s="55">
        <v>20</v>
      </c>
      <c r="C11" s="66" t="s">
        <v>29</v>
      </c>
    </row>
    <row r="12" spans="1:3" ht="26.25" customHeight="1">
      <c r="A12" s="119" t="s">
        <v>139</v>
      </c>
      <c r="B12" s="55">
        <v>30</v>
      </c>
      <c r="C12" s="66">
        <v>0</v>
      </c>
    </row>
    <row r="13" spans="1:3" ht="15">
      <c r="A13" s="119"/>
      <c r="B13" s="66"/>
      <c r="C13" s="66"/>
    </row>
    <row r="14" spans="1:3" ht="26.25" customHeight="1">
      <c r="A14" s="119" t="s">
        <v>140</v>
      </c>
      <c r="B14" s="55">
        <v>40</v>
      </c>
      <c r="C14" s="66">
        <v>0</v>
      </c>
    </row>
    <row r="15" spans="1:3" ht="15">
      <c r="A15" s="124"/>
      <c r="B15" s="152"/>
      <c r="C15" s="152"/>
    </row>
    <row r="17" ht="15">
      <c r="A17" s="155"/>
    </row>
    <row r="18" spans="1:4" ht="15" customHeight="1">
      <c r="A18" s="288" t="s">
        <v>141</v>
      </c>
      <c r="B18" s="288"/>
      <c r="C18" s="288"/>
      <c r="D18" s="288"/>
    </row>
    <row r="19" spans="1:4" ht="15" customHeight="1">
      <c r="A19" s="293"/>
      <c r="B19" s="293"/>
      <c r="C19" s="293"/>
      <c r="D19" s="293"/>
    </row>
    <row r="20" spans="1:4" ht="15" customHeight="1">
      <c r="A20" s="294" t="s">
        <v>142</v>
      </c>
      <c r="B20" s="294"/>
      <c r="C20" s="294"/>
      <c r="D20" s="294"/>
    </row>
    <row r="21" ht="15">
      <c r="A21" s="155"/>
    </row>
    <row r="22" spans="1:3" ht="15">
      <c r="A22" s="27" t="s">
        <v>34</v>
      </c>
      <c r="B22" s="44" t="s">
        <v>69</v>
      </c>
      <c r="C22" s="44" t="s">
        <v>143</v>
      </c>
    </row>
    <row r="23" spans="1:3" ht="15">
      <c r="A23" s="30">
        <v>1</v>
      </c>
      <c r="B23" s="29">
        <v>2</v>
      </c>
      <c r="C23" s="29">
        <v>3</v>
      </c>
    </row>
    <row r="24" spans="1:3" ht="25.5">
      <c r="A24" s="124" t="s">
        <v>144</v>
      </c>
      <c r="B24" s="29">
        <v>10</v>
      </c>
      <c r="C24" s="152" t="s">
        <v>29</v>
      </c>
    </row>
    <row r="25" spans="1:3" ht="89.25">
      <c r="A25" s="124" t="s">
        <v>145</v>
      </c>
      <c r="B25" s="29">
        <v>20</v>
      </c>
      <c r="C25" s="152" t="s">
        <v>29</v>
      </c>
    </row>
    <row r="26" spans="1:3" ht="25.5">
      <c r="A26" s="124" t="s">
        <v>146</v>
      </c>
      <c r="B26" s="29">
        <v>30</v>
      </c>
      <c r="C26" s="152" t="s">
        <v>29</v>
      </c>
    </row>
    <row r="27" ht="15">
      <c r="A27" s="155"/>
    </row>
    <row r="28" ht="15">
      <c r="A28" s="155"/>
    </row>
    <row r="29" spans="1:4" ht="15">
      <c r="A29" s="155" t="s">
        <v>147</v>
      </c>
      <c r="B29" s="156"/>
      <c r="C29" s="156"/>
      <c r="D29" s="156"/>
    </row>
    <row r="30" spans="1:4" ht="15">
      <c r="A30" s="155" t="s">
        <v>148</v>
      </c>
      <c r="B30" s="156"/>
      <c r="C30" s="156"/>
      <c r="D30" s="156"/>
    </row>
    <row r="31" spans="1:4" ht="15">
      <c r="A31" s="155" t="s">
        <v>149</v>
      </c>
      <c r="B31" s="157"/>
      <c r="C31" s="158" t="s">
        <v>184</v>
      </c>
      <c r="D31" s="159"/>
    </row>
    <row r="32" spans="1:4" ht="15">
      <c r="A32" s="155"/>
      <c r="B32" s="160" t="s">
        <v>150</v>
      </c>
      <c r="C32" s="160" t="s">
        <v>151</v>
      </c>
      <c r="D32" s="161"/>
    </row>
    <row r="33" spans="1:4" ht="15">
      <c r="A33" s="155"/>
      <c r="B33" s="156"/>
      <c r="C33" s="156"/>
      <c r="D33" s="156"/>
    </row>
    <row r="34" spans="1:4" ht="15">
      <c r="A34" s="155" t="s">
        <v>152</v>
      </c>
      <c r="B34" s="157"/>
      <c r="C34" s="158" t="s">
        <v>184</v>
      </c>
      <c r="D34" s="156"/>
    </row>
    <row r="35" spans="1:4" ht="15">
      <c r="A35" s="155" t="s">
        <v>185</v>
      </c>
      <c r="B35" s="160" t="s">
        <v>150</v>
      </c>
      <c r="C35" s="160" t="s">
        <v>151</v>
      </c>
      <c r="D35" s="161"/>
    </row>
    <row r="36" spans="1:4" ht="15">
      <c r="A36" s="155"/>
      <c r="B36" s="156"/>
      <c r="C36" s="156"/>
      <c r="D36" s="156"/>
    </row>
    <row r="37" spans="1:4" ht="15">
      <c r="A37" s="155"/>
      <c r="B37" s="156"/>
      <c r="C37" s="156"/>
      <c r="D37" s="156"/>
    </row>
  </sheetData>
  <sheetProtection selectLockedCells="1" selectUnlockedCells="1"/>
  <mergeCells count="9">
    <mergeCell ref="A18:D18"/>
    <mergeCell ref="A19:D19"/>
    <mergeCell ref="A20:D20"/>
    <mergeCell ref="A1:D1"/>
    <mergeCell ref="A2:D2"/>
    <mergeCell ref="A3:D3"/>
    <mergeCell ref="A4:D4"/>
    <mergeCell ref="A5:D5"/>
    <mergeCell ref="A6:D6"/>
  </mergeCells>
  <printOptions/>
  <pageMargins left="1.2993055555555555" right="0.11805555555555555" top="0.7479166666666667" bottom="0.7479166666666667" header="0.5118055555555555" footer="0.511805555555555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16">
      <selection activeCell="H30" sqref="H30"/>
    </sheetView>
  </sheetViews>
  <sheetFormatPr defaultColWidth="9.140625" defaultRowHeight="15"/>
  <cols>
    <col min="1" max="1" width="31.7109375" style="0" customWidth="1"/>
    <col min="2" max="2" width="6.7109375" style="0" customWidth="1"/>
    <col min="3" max="3" width="13.7109375" style="0" customWidth="1"/>
    <col min="4" max="4" width="11.7109375" style="0" customWidth="1"/>
    <col min="5" max="5" width="18.140625" style="0" customWidth="1"/>
    <col min="6" max="6" width="16.421875" style="0" customWidth="1"/>
    <col min="7" max="7" width="18.7109375" style="0" customWidth="1"/>
    <col min="8" max="8" width="14.57421875" style="0" customWidth="1"/>
    <col min="9" max="9" width="14.00390625" style="0" customWidth="1"/>
    <col min="10" max="10" width="11.8515625" style="0" customWidth="1"/>
    <col min="11" max="11" width="13.140625" style="0" customWidth="1"/>
    <col min="12" max="12" width="13.00390625" style="0" customWidth="1"/>
  </cols>
  <sheetData>
    <row r="1" spans="1:11" ht="27" customHeight="1">
      <c r="A1" s="288" t="s">
        <v>66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8.75" customHeight="1">
      <c r="A2" s="289">
        <v>2021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s="26" customFormat="1" ht="18.75" customHeight="1">
      <c r="A3" s="290" t="s">
        <v>67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s="26" customFormat="1" ht="18.75" customHeight="1">
      <c r="A4" s="290" t="s">
        <v>68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s="26" customFormat="1" ht="18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30" customHeight="1">
      <c r="A6" s="291" t="s">
        <v>194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</row>
    <row r="7" spans="1:11" ht="12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  <c r="K7" s="292"/>
    </row>
    <row r="8" spans="1:11" ht="18.75" customHeight="1">
      <c r="A8" s="285" t="s">
        <v>34</v>
      </c>
      <c r="B8" s="285" t="s">
        <v>69</v>
      </c>
      <c r="C8" s="285" t="s">
        <v>70</v>
      </c>
      <c r="D8" s="285" t="s">
        <v>71</v>
      </c>
      <c r="E8" s="285"/>
      <c r="F8" s="285"/>
      <c r="G8" s="285"/>
      <c r="H8" s="285"/>
      <c r="I8" s="285"/>
      <c r="J8" s="285"/>
      <c r="K8" s="285"/>
    </row>
    <row r="9" spans="1:11" ht="51.75" customHeight="1">
      <c r="A9" s="285"/>
      <c r="B9" s="285"/>
      <c r="C9" s="285"/>
      <c r="D9" s="285" t="s">
        <v>72</v>
      </c>
      <c r="E9" s="285" t="s">
        <v>26</v>
      </c>
      <c r="F9" s="285"/>
      <c r="G9" s="285"/>
      <c r="H9" s="285"/>
      <c r="I9" s="285"/>
      <c r="J9" s="285"/>
      <c r="K9" s="285"/>
    </row>
    <row r="10" spans="1:11" ht="101.25" customHeight="1">
      <c r="A10" s="285"/>
      <c r="B10" s="285"/>
      <c r="C10" s="285"/>
      <c r="D10" s="285"/>
      <c r="E10" s="285" t="s">
        <v>73</v>
      </c>
      <c r="F10" s="285" t="s">
        <v>74</v>
      </c>
      <c r="G10" s="287" t="s">
        <v>206</v>
      </c>
      <c r="H10" s="285" t="s">
        <v>76</v>
      </c>
      <c r="I10" s="285" t="s">
        <v>77</v>
      </c>
      <c r="J10" s="285" t="s">
        <v>78</v>
      </c>
      <c r="K10" s="285"/>
    </row>
    <row r="11" spans="1:11" ht="18.75" customHeight="1">
      <c r="A11" s="285"/>
      <c r="B11" s="285"/>
      <c r="C11" s="285"/>
      <c r="D11" s="285"/>
      <c r="E11" s="285"/>
      <c r="F11" s="285"/>
      <c r="G11" s="287"/>
      <c r="H11" s="285"/>
      <c r="I11" s="285"/>
      <c r="J11" s="29" t="s">
        <v>72</v>
      </c>
      <c r="K11" s="29" t="s">
        <v>79</v>
      </c>
    </row>
    <row r="12" spans="1:14" ht="30" customHeight="1">
      <c r="A12" s="30">
        <v>1</v>
      </c>
      <c r="B12" s="29">
        <v>2</v>
      </c>
      <c r="C12" s="29">
        <v>3</v>
      </c>
      <c r="D12" s="29">
        <v>4</v>
      </c>
      <c r="E12" s="29">
        <v>5</v>
      </c>
      <c r="F12" s="31" t="s">
        <v>80</v>
      </c>
      <c r="G12" s="28">
        <v>6</v>
      </c>
      <c r="H12" s="30">
        <v>7</v>
      </c>
      <c r="I12" s="29">
        <v>8</v>
      </c>
      <c r="J12" s="29">
        <v>9</v>
      </c>
      <c r="K12" s="29">
        <v>10</v>
      </c>
      <c r="L12" s="116">
        <f>SUM('таблица 2-21'!E13:K13)</f>
        <v>5422000</v>
      </c>
      <c r="N12">
        <f>L12-L32</f>
        <v>0</v>
      </c>
    </row>
    <row r="13" spans="1:11" ht="15" customHeight="1">
      <c r="A13" s="117" t="s">
        <v>81</v>
      </c>
      <c r="B13" s="32">
        <v>100</v>
      </c>
      <c r="C13" s="32" t="s">
        <v>82</v>
      </c>
      <c r="D13" s="33">
        <f>E13+G13+J13</f>
        <v>5422000</v>
      </c>
      <c r="E13" s="33">
        <f>'таблица 2-21'!E16</f>
        <v>2893200</v>
      </c>
      <c r="F13" s="34" t="s">
        <v>29</v>
      </c>
      <c r="G13" s="220">
        <f>G24+G25</f>
        <v>2428800</v>
      </c>
      <c r="H13" s="35" t="s">
        <v>29</v>
      </c>
      <c r="I13" s="32" t="s">
        <v>29</v>
      </c>
      <c r="J13" s="33">
        <f>'таблица 2-21'!J14+'таблица 2-21'!J16</f>
        <v>100000</v>
      </c>
      <c r="K13" s="32" t="s">
        <v>29</v>
      </c>
    </row>
    <row r="14" spans="1:11" ht="15" customHeight="1">
      <c r="A14" s="118" t="s">
        <v>26</v>
      </c>
      <c r="B14" s="275">
        <v>110</v>
      </c>
      <c r="C14" s="275">
        <v>120</v>
      </c>
      <c r="D14" s="276">
        <f>'таблица 2-21'!J14</f>
        <v>0</v>
      </c>
      <c r="E14" s="275" t="s">
        <v>82</v>
      </c>
      <c r="F14" s="285" t="s">
        <v>29</v>
      </c>
      <c r="G14" s="286" t="s">
        <v>82</v>
      </c>
      <c r="H14" s="275" t="s">
        <v>82</v>
      </c>
      <c r="I14" s="275" t="s">
        <v>82</v>
      </c>
      <c r="J14" s="277">
        <v>0</v>
      </c>
      <c r="K14" s="275" t="s">
        <v>82</v>
      </c>
    </row>
    <row r="15" spans="1:11" ht="30" customHeight="1">
      <c r="A15" s="119" t="s">
        <v>83</v>
      </c>
      <c r="B15" s="275"/>
      <c r="C15" s="275"/>
      <c r="D15" s="276"/>
      <c r="E15" s="275"/>
      <c r="F15" s="285"/>
      <c r="G15" s="286"/>
      <c r="H15" s="275"/>
      <c r="I15" s="275"/>
      <c r="J15" s="275"/>
      <c r="K15" s="275"/>
    </row>
    <row r="16" spans="1:11" s="26" customFormat="1" ht="25.5" customHeight="1">
      <c r="A16" s="90" t="s">
        <v>84</v>
      </c>
      <c r="B16" s="42">
        <v>120</v>
      </c>
      <c r="C16" s="42">
        <v>130</v>
      </c>
      <c r="D16" s="43">
        <f>'таблица 2-21'!E16+'таблица 2-21'!J16</f>
        <v>2993200</v>
      </c>
      <c r="E16" s="43">
        <f>'таблица 2-21'!E18+'таблица 2-21'!E20+'таблица 2-21'!E22+'таблица 2-21'!E26</f>
        <v>2893200</v>
      </c>
      <c r="F16" s="44" t="s">
        <v>29</v>
      </c>
      <c r="G16" s="42" t="s">
        <v>82</v>
      </c>
      <c r="H16" s="42" t="s">
        <v>82</v>
      </c>
      <c r="I16" s="42" t="s">
        <v>29</v>
      </c>
      <c r="J16" s="43">
        <v>100000</v>
      </c>
      <c r="K16" s="45" t="s">
        <v>29</v>
      </c>
    </row>
    <row r="17" spans="1:11" ht="15" customHeight="1">
      <c r="A17" s="49"/>
      <c r="B17" s="47"/>
      <c r="C17" s="47"/>
      <c r="D17" s="48"/>
      <c r="E17" s="49"/>
      <c r="F17" s="50"/>
      <c r="G17" s="47"/>
      <c r="H17" s="47"/>
      <c r="I17" s="49"/>
      <c r="J17" s="49"/>
      <c r="K17" s="51"/>
    </row>
    <row r="18" spans="1:11" ht="12.75" customHeight="1">
      <c r="A18" s="120" t="s">
        <v>26</v>
      </c>
      <c r="B18" s="275"/>
      <c r="C18" s="275">
        <v>130</v>
      </c>
      <c r="D18" s="276">
        <f>'таблица 2-21'!E18</f>
        <v>2893200</v>
      </c>
      <c r="E18" s="277">
        <v>2893200</v>
      </c>
      <c r="F18" s="277"/>
      <c r="G18" s="277"/>
      <c r="H18" s="277"/>
      <c r="I18" s="277"/>
      <c r="J18" s="277">
        <v>0</v>
      </c>
      <c r="K18" s="277"/>
    </row>
    <row r="19" spans="1:11" ht="267.75" customHeight="1">
      <c r="A19" s="121" t="s">
        <v>85</v>
      </c>
      <c r="B19" s="275"/>
      <c r="C19" s="275"/>
      <c r="D19" s="276"/>
      <c r="E19" s="277"/>
      <c r="F19" s="277"/>
      <c r="G19" s="277"/>
      <c r="H19" s="277"/>
      <c r="I19" s="277"/>
      <c r="J19" s="277"/>
      <c r="K19" s="277"/>
    </row>
    <row r="20" spans="1:11" ht="144" customHeight="1">
      <c r="A20" s="122" t="s">
        <v>86</v>
      </c>
      <c r="B20" s="37"/>
      <c r="C20" s="55">
        <v>130</v>
      </c>
      <c r="D20" s="56">
        <f>'таблица 2-21'!E20</f>
        <v>0</v>
      </c>
      <c r="E20" s="57">
        <v>0</v>
      </c>
      <c r="F20" s="57"/>
      <c r="G20" s="57"/>
      <c r="H20" s="57"/>
      <c r="I20" s="57"/>
      <c r="J20" s="57">
        <v>0</v>
      </c>
      <c r="K20" s="58"/>
    </row>
    <row r="21" spans="1:11" ht="41.25" customHeight="1" hidden="1">
      <c r="A21" s="49"/>
      <c r="B21" s="47"/>
      <c r="C21" s="47"/>
      <c r="D21" s="60"/>
      <c r="E21" s="48"/>
      <c r="F21" s="48"/>
      <c r="G21" s="48"/>
      <c r="H21" s="48"/>
      <c r="I21" s="48"/>
      <c r="J21" s="48"/>
      <c r="K21" s="61"/>
    </row>
    <row r="22" spans="1:11" ht="105.75" customHeight="1">
      <c r="A22" s="195" t="s">
        <v>87</v>
      </c>
      <c r="B22" s="193"/>
      <c r="C22" s="193">
        <v>130</v>
      </c>
      <c r="D22" s="196">
        <f>'таблица 2-21'!E22</f>
        <v>0</v>
      </c>
      <c r="E22" s="194">
        <v>0</v>
      </c>
      <c r="F22" s="194"/>
      <c r="G22" s="194"/>
      <c r="H22" s="194"/>
      <c r="I22" s="194"/>
      <c r="J22" s="194">
        <v>0</v>
      </c>
      <c r="K22" s="197"/>
    </row>
    <row r="23" spans="1:11" ht="90.75" customHeight="1">
      <c r="A23" s="200" t="s">
        <v>192</v>
      </c>
      <c r="B23" s="205"/>
      <c r="C23" s="206"/>
      <c r="D23" s="207"/>
      <c r="E23" s="208"/>
      <c r="F23" s="208"/>
      <c r="G23" s="208"/>
      <c r="H23" s="208"/>
      <c r="I23" s="208"/>
      <c r="J23" s="208"/>
      <c r="K23" s="209"/>
    </row>
    <row r="24" spans="1:11" ht="90.75" customHeight="1">
      <c r="A24" s="54" t="s">
        <v>192</v>
      </c>
      <c r="B24" s="200"/>
      <c r="C24" s="201"/>
      <c r="D24" s="202">
        <f>G24</f>
        <v>1339200</v>
      </c>
      <c r="E24" s="203"/>
      <c r="F24" s="203"/>
      <c r="G24" s="203">
        <v>1339200</v>
      </c>
      <c r="H24" s="203"/>
      <c r="I24" s="203"/>
      <c r="J24" s="203"/>
      <c r="K24" s="204"/>
    </row>
    <row r="25" spans="1:11" ht="90.75" customHeight="1">
      <c r="A25" s="54" t="s">
        <v>193</v>
      </c>
      <c r="B25" s="200"/>
      <c r="C25" s="201"/>
      <c r="D25" s="202">
        <f>G25</f>
        <v>1089600</v>
      </c>
      <c r="E25" s="203"/>
      <c r="F25" s="203"/>
      <c r="G25" s="203">
        <v>1089600</v>
      </c>
      <c r="H25" s="203"/>
      <c r="I25" s="203"/>
      <c r="J25" s="203"/>
      <c r="K25" s="204"/>
    </row>
    <row r="26" spans="1:11" ht="30.75" customHeight="1">
      <c r="A26" s="119" t="s">
        <v>88</v>
      </c>
      <c r="B26" s="119"/>
      <c r="C26" s="145">
        <v>130</v>
      </c>
      <c r="D26" s="198">
        <f>'таблица 2-21'!J26</f>
        <v>100000</v>
      </c>
      <c r="E26" s="96">
        <v>0</v>
      </c>
      <c r="F26" s="96"/>
      <c r="G26" s="96"/>
      <c r="H26" s="96"/>
      <c r="I26" s="96"/>
      <c r="J26" s="96">
        <v>100000</v>
      </c>
      <c r="K26" s="199"/>
    </row>
    <row r="27" spans="1:11" ht="34.5" customHeight="1">
      <c r="A27" s="123" t="s">
        <v>89</v>
      </c>
      <c r="B27" s="55">
        <v>130</v>
      </c>
      <c r="C27" s="66"/>
      <c r="D27" s="67"/>
      <c r="E27" s="55" t="s">
        <v>82</v>
      </c>
      <c r="F27" s="68"/>
      <c r="G27" s="55" t="s">
        <v>82</v>
      </c>
      <c r="H27" s="55" t="s">
        <v>82</v>
      </c>
      <c r="I27" s="55" t="s">
        <v>82</v>
      </c>
      <c r="J27" s="66"/>
      <c r="K27" s="69" t="s">
        <v>82</v>
      </c>
    </row>
    <row r="28" spans="1:11" ht="30.75" customHeight="1">
      <c r="A28" s="123" t="s">
        <v>90</v>
      </c>
      <c r="B28" s="42">
        <v>140</v>
      </c>
      <c r="C28" s="62"/>
      <c r="D28" s="70"/>
      <c r="E28" s="42" t="s">
        <v>82</v>
      </c>
      <c r="F28" s="71"/>
      <c r="G28" s="42" t="s">
        <v>82</v>
      </c>
      <c r="H28" s="42" t="s">
        <v>82</v>
      </c>
      <c r="I28" s="42" t="s">
        <v>82</v>
      </c>
      <c r="J28" s="62"/>
      <c r="K28" s="45" t="s">
        <v>82</v>
      </c>
    </row>
    <row r="29" spans="1:11" ht="15" customHeight="1">
      <c r="A29" s="124" t="s">
        <v>91</v>
      </c>
      <c r="B29" s="55">
        <v>150</v>
      </c>
      <c r="C29" s="66"/>
      <c r="D29" s="67"/>
      <c r="E29" s="55" t="s">
        <v>82</v>
      </c>
      <c r="F29" s="68"/>
      <c r="G29" s="66"/>
      <c r="H29" s="66"/>
      <c r="I29" s="55" t="s">
        <v>82</v>
      </c>
      <c r="J29" s="55" t="s">
        <v>82</v>
      </c>
      <c r="K29" s="69" t="s">
        <v>82</v>
      </c>
    </row>
    <row r="30" spans="1:11" ht="15" customHeight="1">
      <c r="A30" s="124" t="s">
        <v>93</v>
      </c>
      <c r="B30" s="55">
        <v>160</v>
      </c>
      <c r="C30" s="66"/>
      <c r="D30" s="67"/>
      <c r="E30" s="55" t="s">
        <v>82</v>
      </c>
      <c r="F30" s="68"/>
      <c r="G30" s="55" t="s">
        <v>82</v>
      </c>
      <c r="H30" s="55" t="s">
        <v>82</v>
      </c>
      <c r="I30" s="55" t="s">
        <v>82</v>
      </c>
      <c r="J30" s="66"/>
      <c r="K30" s="79"/>
    </row>
    <row r="31" spans="1:11" ht="15.75" customHeight="1">
      <c r="A31" s="124" t="s">
        <v>94</v>
      </c>
      <c r="B31" s="55">
        <v>180</v>
      </c>
      <c r="C31" s="55" t="s">
        <v>82</v>
      </c>
      <c r="D31" s="67"/>
      <c r="E31" s="55" t="s">
        <v>82</v>
      </c>
      <c r="F31" s="68"/>
      <c r="G31" s="55" t="s">
        <v>82</v>
      </c>
      <c r="H31" s="55" t="s">
        <v>82</v>
      </c>
      <c r="I31" s="55" t="s">
        <v>82</v>
      </c>
      <c r="J31" s="66"/>
      <c r="K31" s="69" t="s">
        <v>82</v>
      </c>
    </row>
    <row r="32" spans="1:12" ht="22.5" customHeight="1">
      <c r="A32" s="124"/>
      <c r="B32" s="66"/>
      <c r="C32" s="66"/>
      <c r="D32" s="67"/>
      <c r="E32" s="66"/>
      <c r="F32" s="68"/>
      <c r="G32" s="66"/>
      <c r="H32" s="66"/>
      <c r="I32" s="66"/>
      <c r="J32" s="66"/>
      <c r="K32" s="79"/>
      <c r="L32" s="116">
        <f>SUM('таблица 2-21'!E33:K33)</f>
        <v>5422000</v>
      </c>
    </row>
    <row r="33" spans="1:11" ht="30" customHeight="1">
      <c r="A33" s="125" t="s">
        <v>95</v>
      </c>
      <c r="B33" s="80">
        <v>200</v>
      </c>
      <c r="C33" s="80" t="s">
        <v>82</v>
      </c>
      <c r="D33" s="81">
        <f>D34+D52+D57</f>
        <v>5422000</v>
      </c>
      <c r="E33" s="81">
        <f>'таблица 2-21'!E34+'таблица 2-21'!E50+'таблица 2-21'!E57</f>
        <v>2893200</v>
      </c>
      <c r="F33" s="82"/>
      <c r="G33" s="81">
        <f>G34+G52+G57</f>
        <v>2428800</v>
      </c>
      <c r="H33" s="83"/>
      <c r="I33" s="83"/>
      <c r="J33" s="81">
        <f>'таблица 2-21'!J34+'таблица 2-21'!J50+'таблица 2-21'!J57</f>
        <v>100000</v>
      </c>
      <c r="K33" s="84"/>
    </row>
    <row r="34" spans="1:11" ht="26.25">
      <c r="A34" s="90" t="s">
        <v>96</v>
      </c>
      <c r="B34" s="42">
        <v>210</v>
      </c>
      <c r="C34" s="42">
        <v>110</v>
      </c>
      <c r="D34" s="126">
        <f>G34+E34</f>
        <v>4232400</v>
      </c>
      <c r="E34" s="43">
        <f>'таблица 2-21'!E35</f>
        <v>2893200</v>
      </c>
      <c r="F34" s="85"/>
      <c r="G34" s="126">
        <f>G37+G44</f>
        <v>1339200</v>
      </c>
      <c r="H34" s="86"/>
      <c r="I34" s="86"/>
      <c r="J34" s="43">
        <f>'таблица 2-21'!J35</f>
        <v>0</v>
      </c>
      <c r="K34" s="87"/>
    </row>
    <row r="35" spans="1:11" ht="29.25" customHeight="1">
      <c r="A35" s="127" t="s">
        <v>92</v>
      </c>
      <c r="B35" s="275">
        <v>211</v>
      </c>
      <c r="C35" s="275">
        <v>110</v>
      </c>
      <c r="D35" s="276"/>
      <c r="E35" s="276">
        <f>'таблица 2-21'!E37+'таблица 2-21'!E44</f>
        <v>2893200</v>
      </c>
      <c r="F35" s="279"/>
      <c r="G35" s="280">
        <f>G37+G44</f>
        <v>1339200</v>
      </c>
      <c r="H35" s="281"/>
      <c r="I35" s="281"/>
      <c r="J35" s="277">
        <v>0</v>
      </c>
      <c r="K35" s="271"/>
    </row>
    <row r="36" spans="1:11" ht="15" customHeight="1">
      <c r="A36" s="128" t="s">
        <v>97</v>
      </c>
      <c r="B36" s="275"/>
      <c r="C36" s="275"/>
      <c r="D36" s="276"/>
      <c r="E36" s="276"/>
      <c r="F36" s="279"/>
      <c r="G36" s="280"/>
      <c r="H36" s="281"/>
      <c r="I36" s="281"/>
      <c r="J36" s="277"/>
      <c r="K36" s="271"/>
    </row>
    <row r="37" spans="1:11" ht="15" customHeight="1">
      <c r="A37" s="129" t="s">
        <v>98</v>
      </c>
      <c r="B37" s="275"/>
      <c r="C37" s="275">
        <v>111</v>
      </c>
      <c r="D37" s="276">
        <f>'таблица 2-21'!D39+'таблица 2-21'!D41</f>
        <v>2222100</v>
      </c>
      <c r="E37" s="276">
        <f>'таблица 2-21'!E39+'таблица 2-21'!E41</f>
        <v>2222100</v>
      </c>
      <c r="F37" s="279"/>
      <c r="G37" s="280">
        <v>1028570</v>
      </c>
      <c r="H37" s="281"/>
      <c r="I37" s="281"/>
      <c r="J37" s="277">
        <v>0</v>
      </c>
      <c r="K37" s="271"/>
    </row>
    <row r="38" spans="1:11" ht="15">
      <c r="A38" s="124" t="s">
        <v>99</v>
      </c>
      <c r="B38" s="275"/>
      <c r="C38" s="275"/>
      <c r="D38" s="276"/>
      <c r="E38" s="276"/>
      <c r="F38" s="279"/>
      <c r="G38" s="280"/>
      <c r="H38" s="281"/>
      <c r="I38" s="281"/>
      <c r="J38" s="277"/>
      <c r="K38" s="271"/>
    </row>
    <row r="39" spans="1:11" ht="29.25" customHeight="1">
      <c r="A39" s="127" t="s">
        <v>26</v>
      </c>
      <c r="B39" s="275"/>
      <c r="C39" s="275">
        <v>111</v>
      </c>
      <c r="D39" s="276">
        <f>'таблица 2-21'!E39</f>
        <v>2222100</v>
      </c>
      <c r="E39" s="277">
        <v>2222100</v>
      </c>
      <c r="F39" s="279"/>
      <c r="G39" s="280"/>
      <c r="H39" s="281"/>
      <c r="I39" s="281"/>
      <c r="J39" s="277">
        <v>0</v>
      </c>
      <c r="K39" s="271"/>
    </row>
    <row r="40" spans="1:11" ht="29.25" customHeight="1">
      <c r="A40" s="128" t="s">
        <v>100</v>
      </c>
      <c r="B40" s="275"/>
      <c r="C40" s="275"/>
      <c r="D40" s="276"/>
      <c r="E40" s="277"/>
      <c r="F40" s="279"/>
      <c r="G40" s="280"/>
      <c r="H40" s="281"/>
      <c r="I40" s="281"/>
      <c r="J40" s="277"/>
      <c r="K40" s="271"/>
    </row>
    <row r="41" spans="1:11" ht="25.5">
      <c r="A41" s="128" t="s">
        <v>101</v>
      </c>
      <c r="B41" s="55"/>
      <c r="C41" s="55">
        <v>111</v>
      </c>
      <c r="D41" s="56">
        <f>'таблица 2-21'!E41</f>
        <v>0</v>
      </c>
      <c r="E41" s="57">
        <v>0</v>
      </c>
      <c r="F41" s="68"/>
      <c r="G41" s="67"/>
      <c r="H41" s="66"/>
      <c r="I41" s="66"/>
      <c r="J41" s="39">
        <v>0</v>
      </c>
      <c r="K41" s="79"/>
    </row>
    <row r="42" spans="1:11" ht="36">
      <c r="A42" s="36" t="s">
        <v>102</v>
      </c>
      <c r="B42" s="211"/>
      <c r="C42" s="211">
        <v>112</v>
      </c>
      <c r="D42" s="212">
        <f>'таблица 2-20'!D43</f>
        <v>0</v>
      </c>
      <c r="E42" s="213">
        <f>'таблица 2-20'!E43</f>
        <v>0</v>
      </c>
      <c r="F42" s="214"/>
      <c r="G42" s="221"/>
      <c r="H42" s="215"/>
      <c r="I42" s="215"/>
      <c r="J42" s="194">
        <f>'таблица 2-20'!J43</f>
        <v>0</v>
      </c>
      <c r="K42" s="131"/>
    </row>
    <row r="43" spans="1:11" ht="85.5" customHeight="1">
      <c r="A43" s="54" t="s">
        <v>192</v>
      </c>
      <c r="B43" s="201"/>
      <c r="C43" s="201"/>
      <c r="D43" s="202"/>
      <c r="E43" s="216"/>
      <c r="F43" s="217"/>
      <c r="G43" s="222"/>
      <c r="H43" s="218"/>
      <c r="I43" s="218"/>
      <c r="J43" s="203"/>
      <c r="K43" s="219"/>
    </row>
    <row r="44" spans="1:11" ht="25.5">
      <c r="A44" s="124" t="s">
        <v>103</v>
      </c>
      <c r="B44" s="119"/>
      <c r="C44" s="145">
        <v>119</v>
      </c>
      <c r="D44" s="198">
        <f>'таблица 2-21'!D45+'таблица 2-21'!D48</f>
        <v>671100</v>
      </c>
      <c r="E44" s="198">
        <f>'таблица 2-21'!E45+'таблица 2-21'!E48</f>
        <v>671100</v>
      </c>
      <c r="F44" s="146"/>
      <c r="G44" s="223">
        <f>G48</f>
        <v>310630</v>
      </c>
      <c r="H44" s="119"/>
      <c r="I44" s="119"/>
      <c r="J44" s="96"/>
      <c r="K44" s="147"/>
    </row>
    <row r="45" spans="1:11" ht="15">
      <c r="A45" s="127" t="s">
        <v>26</v>
      </c>
      <c r="B45" s="275"/>
      <c r="C45" s="275">
        <v>119</v>
      </c>
      <c r="D45" s="276">
        <f>'таблица 2-21'!E45</f>
        <v>671100</v>
      </c>
      <c r="E45" s="277">
        <v>671100</v>
      </c>
      <c r="F45" s="279"/>
      <c r="G45" s="281"/>
      <c r="H45" s="281"/>
      <c r="I45" s="281"/>
      <c r="J45" s="270">
        <v>0</v>
      </c>
      <c r="K45" s="271"/>
    </row>
    <row r="46" spans="1:11" ht="25.5">
      <c r="A46" s="128" t="s">
        <v>100</v>
      </c>
      <c r="B46" s="275"/>
      <c r="C46" s="275"/>
      <c r="D46" s="276"/>
      <c r="E46" s="277"/>
      <c r="F46" s="279"/>
      <c r="G46" s="281"/>
      <c r="H46" s="281"/>
      <c r="I46" s="281"/>
      <c r="J46" s="270"/>
      <c r="K46" s="271"/>
    </row>
    <row r="47" spans="1:11" ht="15" hidden="1">
      <c r="A47" s="130"/>
      <c r="B47" s="47"/>
      <c r="C47" s="47"/>
      <c r="D47" s="60"/>
      <c r="E47" s="48"/>
      <c r="F47" s="50"/>
      <c r="G47" s="49"/>
      <c r="H47" s="49"/>
      <c r="I47" s="49"/>
      <c r="J47" s="48"/>
      <c r="K47" s="131"/>
    </row>
    <row r="48" spans="1:11" ht="30" customHeight="1">
      <c r="A48" s="132" t="s">
        <v>101</v>
      </c>
      <c r="B48" s="37"/>
      <c r="C48" s="37">
        <v>119</v>
      </c>
      <c r="D48" s="38">
        <f>'таблица 2-21'!E48</f>
        <v>0</v>
      </c>
      <c r="E48" s="39">
        <v>0</v>
      </c>
      <c r="F48" s="89"/>
      <c r="G48" s="191">
        <v>310630</v>
      </c>
      <c r="H48" s="90"/>
      <c r="I48" s="90"/>
      <c r="J48" s="39">
        <v>0</v>
      </c>
      <c r="K48" s="91"/>
    </row>
    <row r="49" spans="1:11" ht="30" customHeight="1">
      <c r="A49" s="124" t="s">
        <v>104</v>
      </c>
      <c r="B49" s="55">
        <v>220</v>
      </c>
      <c r="C49" s="66"/>
      <c r="D49" s="57"/>
      <c r="E49" s="55"/>
      <c r="F49" s="68"/>
      <c r="G49" s="66"/>
      <c r="H49" s="66"/>
      <c r="I49" s="66"/>
      <c r="J49" s="66"/>
      <c r="K49" s="79"/>
    </row>
    <row r="50" spans="1:11" ht="45.75" customHeight="1" hidden="1">
      <c r="A50" s="124" t="s">
        <v>105</v>
      </c>
      <c r="B50" s="55">
        <v>230</v>
      </c>
      <c r="C50" s="37">
        <v>850</v>
      </c>
      <c r="D50" s="38">
        <f>'таблица 2-21'!D52+'таблица 2-21'!D54</f>
        <v>300000</v>
      </c>
      <c r="E50" s="38">
        <f>'таблица 2-21'!E52+'таблица 2-21'!E54</f>
        <v>0</v>
      </c>
      <c r="F50" s="133"/>
      <c r="G50" s="134"/>
      <c r="H50" s="134"/>
      <c r="I50" s="134"/>
      <c r="J50" s="38">
        <f>'таблица 2-21'!J52+'таблица 2-21'!J54</f>
        <v>0</v>
      </c>
      <c r="K50" s="91"/>
    </row>
    <row r="51" spans="1:11" ht="15" customHeight="1">
      <c r="A51" s="135" t="s">
        <v>92</v>
      </c>
      <c r="B51" s="66"/>
      <c r="C51" s="49"/>
      <c r="D51" s="48"/>
      <c r="E51" s="47"/>
      <c r="F51" s="50"/>
      <c r="G51" s="49"/>
      <c r="H51" s="49"/>
      <c r="I51" s="49"/>
      <c r="J51" s="49"/>
      <c r="K51" s="131"/>
    </row>
    <row r="52" spans="1:11" ht="39" customHeight="1">
      <c r="A52" s="127" t="s">
        <v>92</v>
      </c>
      <c r="B52" s="281"/>
      <c r="C52" s="275">
        <v>851</v>
      </c>
      <c r="D52" s="276">
        <f>G52</f>
        <v>300000</v>
      </c>
      <c r="E52" s="298">
        <v>0</v>
      </c>
      <c r="F52" s="298"/>
      <c r="G52" s="300">
        <v>300000</v>
      </c>
      <c r="H52" s="298"/>
      <c r="I52" s="298"/>
      <c r="J52" s="298">
        <v>0</v>
      </c>
      <c r="K52" s="299"/>
    </row>
    <row r="53" spans="1:11" ht="15" customHeight="1">
      <c r="A53" s="128" t="s">
        <v>106</v>
      </c>
      <c r="B53" s="281"/>
      <c r="C53" s="275"/>
      <c r="D53" s="276"/>
      <c r="E53" s="298"/>
      <c r="F53" s="298"/>
      <c r="G53" s="300"/>
      <c r="H53" s="298"/>
      <c r="I53" s="298"/>
      <c r="J53" s="298"/>
      <c r="K53" s="299"/>
    </row>
    <row r="54" spans="1:11" ht="30" customHeight="1">
      <c r="A54" s="136" t="s">
        <v>107</v>
      </c>
      <c r="B54" s="66"/>
      <c r="C54" s="37">
        <v>853</v>
      </c>
      <c r="D54" s="137">
        <f>'таблица 2-21'!E54+'таблица 2-21'!J54</f>
        <v>0</v>
      </c>
      <c r="E54" s="138">
        <v>0</v>
      </c>
      <c r="F54" s="138"/>
      <c r="G54" s="138"/>
      <c r="H54" s="39"/>
      <c r="I54" s="139"/>
      <c r="J54" s="39"/>
      <c r="K54" s="140"/>
    </row>
    <row r="55" spans="1:11" ht="25.5">
      <c r="A55" s="123" t="s">
        <v>108</v>
      </c>
      <c r="B55" s="37">
        <v>240</v>
      </c>
      <c r="C55" s="141"/>
      <c r="D55" s="63"/>
      <c r="E55" s="55"/>
      <c r="F55" s="68"/>
      <c r="G55" s="66"/>
      <c r="H55" s="66"/>
      <c r="I55" s="66"/>
      <c r="J55" s="66"/>
      <c r="K55" s="79"/>
    </row>
    <row r="56" spans="1:12" ht="25.5">
      <c r="A56" s="123" t="s">
        <v>109</v>
      </c>
      <c r="B56" s="42">
        <v>250</v>
      </c>
      <c r="C56" s="66"/>
      <c r="D56" s="57"/>
      <c r="E56" s="55"/>
      <c r="F56" s="68"/>
      <c r="G56" s="66"/>
      <c r="H56" s="66"/>
      <c r="I56" s="66"/>
      <c r="J56" s="66"/>
      <c r="K56" s="79"/>
      <c r="L56" s="116">
        <f>SUM('таблица 2-21'!E57:K57)</f>
        <v>889600</v>
      </c>
    </row>
    <row r="57" spans="1:11" ht="25.5">
      <c r="A57" s="165" t="s">
        <v>110</v>
      </c>
      <c r="B57" s="42">
        <v>260</v>
      </c>
      <c r="C57" s="42" t="s">
        <v>82</v>
      </c>
      <c r="D57" s="56">
        <f>J57+G57</f>
        <v>889600</v>
      </c>
      <c r="E57" s="56">
        <f>'таблица 2-21'!E58+'таблица 2-21'!E59+'таблица 2-21'!E60+'таблица 2-21'!E61</f>
        <v>0</v>
      </c>
      <c r="F57" s="142"/>
      <c r="G57" s="210">
        <f>G61</f>
        <v>789600</v>
      </c>
      <c r="H57" s="142"/>
      <c r="I57" s="142"/>
      <c r="J57" s="56">
        <f>'таблица 2-21'!J58+'таблица 2-21'!J59+'таблица 2-21'!J60+'таблица 2-21'!J61</f>
        <v>100000</v>
      </c>
      <c r="K57" s="143"/>
    </row>
    <row r="58" spans="1:11" ht="25.5">
      <c r="A58" s="128" t="s">
        <v>100</v>
      </c>
      <c r="B58" s="55"/>
      <c r="C58" s="55"/>
      <c r="D58" s="56">
        <f>'таблица 2-21'!E58+'таблица 2-21'!J58</f>
        <v>0</v>
      </c>
      <c r="E58" s="57">
        <v>0</v>
      </c>
      <c r="F58" s="57"/>
      <c r="G58" s="57"/>
      <c r="H58" s="57"/>
      <c r="I58" s="57"/>
      <c r="J58" s="57">
        <v>0</v>
      </c>
      <c r="K58" s="143"/>
    </row>
    <row r="59" spans="1:11" ht="25.5">
      <c r="A59" s="128" t="s">
        <v>111</v>
      </c>
      <c r="B59" s="55"/>
      <c r="C59" s="55"/>
      <c r="D59" s="56">
        <f>'таблица 2-21'!E59+'таблица 2-21'!J59</f>
        <v>0</v>
      </c>
      <c r="E59" s="57"/>
      <c r="F59" s="57"/>
      <c r="G59" s="57"/>
      <c r="H59" s="57"/>
      <c r="I59" s="57"/>
      <c r="J59" s="57">
        <v>0</v>
      </c>
      <c r="K59" s="143"/>
    </row>
    <row r="60" spans="1:11" ht="18.75" customHeight="1">
      <c r="A60" s="144" t="s">
        <v>83</v>
      </c>
      <c r="B60" s="55"/>
      <c r="C60" s="55"/>
      <c r="D60" s="56">
        <f>'таблица 2-21'!E60+'таблица 2-21'!J60</f>
        <v>100000</v>
      </c>
      <c r="E60" s="57">
        <v>0</v>
      </c>
      <c r="F60" s="57"/>
      <c r="G60" s="57"/>
      <c r="H60" s="57"/>
      <c r="I60" s="57"/>
      <c r="J60" s="57">
        <v>100000</v>
      </c>
      <c r="K60" s="143"/>
    </row>
    <row r="61" spans="1:11" ht="27" customHeight="1">
      <c r="A61" s="115" t="s">
        <v>113</v>
      </c>
      <c r="B61" s="55"/>
      <c r="C61" s="55"/>
      <c r="D61" s="56">
        <f>G61</f>
        <v>789600</v>
      </c>
      <c r="E61" s="57">
        <v>0</v>
      </c>
      <c r="F61" s="57"/>
      <c r="G61" s="191">
        <v>789600</v>
      </c>
      <c r="H61" s="57"/>
      <c r="I61" s="57"/>
      <c r="J61" s="57"/>
      <c r="K61" s="143"/>
    </row>
    <row r="62" spans="1:11" ht="25.5">
      <c r="A62" s="124" t="s">
        <v>114</v>
      </c>
      <c r="B62" s="145">
        <v>300</v>
      </c>
      <c r="C62" s="42" t="s">
        <v>82</v>
      </c>
      <c r="D62" s="96"/>
      <c r="E62" s="145"/>
      <c r="F62" s="146"/>
      <c r="G62" s="119"/>
      <c r="H62" s="119"/>
      <c r="I62" s="119"/>
      <c r="J62" s="119"/>
      <c r="K62" s="147"/>
    </row>
    <row r="63" spans="1:11" ht="15">
      <c r="A63" s="118" t="s">
        <v>92</v>
      </c>
      <c r="B63" s="297">
        <v>310</v>
      </c>
      <c r="C63" s="297"/>
      <c r="D63" s="297"/>
      <c r="E63" s="297"/>
      <c r="F63" s="297"/>
      <c r="G63" s="297"/>
      <c r="H63" s="297"/>
      <c r="I63" s="297"/>
      <c r="J63" s="297"/>
      <c r="K63" s="297"/>
    </row>
    <row r="64" spans="1:11" ht="15">
      <c r="A64" s="118" t="s">
        <v>115</v>
      </c>
      <c r="B64" s="297"/>
      <c r="C64" s="297"/>
      <c r="D64" s="297"/>
      <c r="E64" s="297"/>
      <c r="F64" s="297"/>
      <c r="G64" s="297"/>
      <c r="H64" s="297"/>
      <c r="I64" s="297"/>
      <c r="J64" s="297"/>
      <c r="K64" s="297"/>
    </row>
    <row r="65" spans="1:11" ht="15">
      <c r="A65" s="148" t="s">
        <v>116</v>
      </c>
      <c r="B65" s="37">
        <v>320</v>
      </c>
      <c r="C65" s="149"/>
      <c r="D65" s="37"/>
      <c r="E65" s="150"/>
      <c r="F65" s="90"/>
      <c r="G65" s="90"/>
      <c r="H65" s="149"/>
      <c r="I65" s="90"/>
      <c r="J65" s="149"/>
      <c r="K65" s="90"/>
    </row>
    <row r="66" spans="1:11" ht="25.5">
      <c r="A66" s="124" t="s">
        <v>117</v>
      </c>
      <c r="B66" s="145">
        <v>400</v>
      </c>
      <c r="C66" s="119"/>
      <c r="D66" s="145"/>
      <c r="E66" s="145"/>
      <c r="F66" s="119"/>
      <c r="G66" s="119"/>
      <c r="H66" s="119"/>
      <c r="I66" s="119"/>
      <c r="J66" s="119"/>
      <c r="K66" s="119"/>
    </row>
    <row r="67" spans="1:11" ht="15">
      <c r="A67" s="118" t="s">
        <v>118</v>
      </c>
      <c r="B67" s="275">
        <v>410</v>
      </c>
      <c r="C67" s="281"/>
      <c r="D67" s="277"/>
      <c r="E67" s="275"/>
      <c r="F67" s="279"/>
      <c r="G67" s="281"/>
      <c r="H67" s="281"/>
      <c r="I67" s="281"/>
      <c r="J67" s="281"/>
      <c r="K67" s="271"/>
    </row>
    <row r="68" spans="1:11" ht="15">
      <c r="A68" s="124" t="s">
        <v>119</v>
      </c>
      <c r="B68" s="275"/>
      <c r="C68" s="281"/>
      <c r="D68" s="277"/>
      <c r="E68" s="275"/>
      <c r="F68" s="279"/>
      <c r="G68" s="281"/>
      <c r="H68" s="281"/>
      <c r="I68" s="281"/>
      <c r="J68" s="281"/>
      <c r="K68" s="271"/>
    </row>
    <row r="69" spans="1:11" ht="15">
      <c r="A69" s="124" t="s">
        <v>120</v>
      </c>
      <c r="B69" s="55">
        <v>420</v>
      </c>
      <c r="C69" s="66"/>
      <c r="D69" s="57"/>
      <c r="E69" s="55"/>
      <c r="F69" s="68"/>
      <c r="G69" s="66"/>
      <c r="H69" s="66"/>
      <c r="I69" s="66"/>
      <c r="J69" s="66"/>
      <c r="K69" s="79"/>
    </row>
    <row r="70" spans="1:11" ht="15">
      <c r="A70" s="124" t="s">
        <v>121</v>
      </c>
      <c r="B70" s="55">
        <v>500</v>
      </c>
      <c r="C70" s="55" t="s">
        <v>82</v>
      </c>
      <c r="D70" s="57"/>
      <c r="E70" s="55"/>
      <c r="F70" s="68"/>
      <c r="G70" s="66"/>
      <c r="H70" s="66"/>
      <c r="I70" s="66"/>
      <c r="J70" s="66"/>
      <c r="K70" s="79"/>
    </row>
    <row r="71" spans="1:11" ht="15">
      <c r="A71" s="124" t="s">
        <v>122</v>
      </c>
      <c r="B71" s="55">
        <v>600</v>
      </c>
      <c r="C71" s="55" t="s">
        <v>82</v>
      </c>
      <c r="D71" s="57"/>
      <c r="E71" s="55"/>
      <c r="F71" s="68"/>
      <c r="G71" s="66"/>
      <c r="H71" s="66"/>
      <c r="I71" s="66"/>
      <c r="J71" s="66"/>
      <c r="K71" s="79"/>
    </row>
  </sheetData>
  <sheetProtection selectLockedCells="1" selectUnlockedCells="1"/>
  <mergeCells count="108">
    <mergeCell ref="G10:G11"/>
    <mergeCell ref="H10:H11"/>
    <mergeCell ref="A1:K1"/>
    <mergeCell ref="A2:K2"/>
    <mergeCell ref="A3:K3"/>
    <mergeCell ref="A4:K4"/>
    <mergeCell ref="A6:K6"/>
    <mergeCell ref="A7:K7"/>
    <mergeCell ref="H14:H15"/>
    <mergeCell ref="I14:I15"/>
    <mergeCell ref="A8:A11"/>
    <mergeCell ref="B8:B11"/>
    <mergeCell ref="C8:C11"/>
    <mergeCell ref="D8:K8"/>
    <mergeCell ref="D9:D11"/>
    <mergeCell ref="E9:K9"/>
    <mergeCell ref="E10:E11"/>
    <mergeCell ref="F10:F11"/>
    <mergeCell ref="H18:H19"/>
    <mergeCell ref="I18:I19"/>
    <mergeCell ref="I10:I11"/>
    <mergeCell ref="J10:K10"/>
    <mergeCell ref="B14:B15"/>
    <mergeCell ref="C14:C15"/>
    <mergeCell ref="D14:D15"/>
    <mergeCell ref="E14:E15"/>
    <mergeCell ref="F14:F15"/>
    <mergeCell ref="G14:G15"/>
    <mergeCell ref="H35:H36"/>
    <mergeCell ref="I35:I36"/>
    <mergeCell ref="J14:J15"/>
    <mergeCell ref="K14:K15"/>
    <mergeCell ref="B18:B19"/>
    <mergeCell ref="C18:C19"/>
    <mergeCell ref="D18:D19"/>
    <mergeCell ref="E18:E19"/>
    <mergeCell ref="F18:F19"/>
    <mergeCell ref="G18:G19"/>
    <mergeCell ref="H37:H38"/>
    <mergeCell ref="I37:I38"/>
    <mergeCell ref="J18:J19"/>
    <mergeCell ref="K18:K19"/>
    <mergeCell ref="B35:B36"/>
    <mergeCell ref="C35:C36"/>
    <mergeCell ref="D35:D36"/>
    <mergeCell ref="E35:E36"/>
    <mergeCell ref="F35:F36"/>
    <mergeCell ref="G35:G36"/>
    <mergeCell ref="H39:H40"/>
    <mergeCell ref="I39:I40"/>
    <mergeCell ref="J35:J36"/>
    <mergeCell ref="K35:K36"/>
    <mergeCell ref="B37:B38"/>
    <mergeCell ref="C37:C38"/>
    <mergeCell ref="D37:D38"/>
    <mergeCell ref="E37:E38"/>
    <mergeCell ref="F37:F38"/>
    <mergeCell ref="G37:G38"/>
    <mergeCell ref="H45:H46"/>
    <mergeCell ref="I45:I46"/>
    <mergeCell ref="J37:J38"/>
    <mergeCell ref="K37:K38"/>
    <mergeCell ref="B39:B40"/>
    <mergeCell ref="C39:C40"/>
    <mergeCell ref="D39:D40"/>
    <mergeCell ref="E39:E40"/>
    <mergeCell ref="F39:F40"/>
    <mergeCell ref="G39:G40"/>
    <mergeCell ref="H52:H53"/>
    <mergeCell ref="I52:I53"/>
    <mergeCell ref="J39:J40"/>
    <mergeCell ref="K39:K40"/>
    <mergeCell ref="B45:B46"/>
    <mergeCell ref="C45:C46"/>
    <mergeCell ref="D45:D46"/>
    <mergeCell ref="E45:E46"/>
    <mergeCell ref="F45:F46"/>
    <mergeCell ref="G45:G46"/>
    <mergeCell ref="H63:H64"/>
    <mergeCell ref="I63:I64"/>
    <mergeCell ref="J45:J46"/>
    <mergeCell ref="K45:K46"/>
    <mergeCell ref="B52:B53"/>
    <mergeCell ref="C52:C53"/>
    <mergeCell ref="D52:D53"/>
    <mergeCell ref="E52:E53"/>
    <mergeCell ref="F52:F53"/>
    <mergeCell ref="G52:G53"/>
    <mergeCell ref="H67:H68"/>
    <mergeCell ref="I67:I68"/>
    <mergeCell ref="J52:J53"/>
    <mergeCell ref="K52:K53"/>
    <mergeCell ref="B63:B64"/>
    <mergeCell ref="C63:C64"/>
    <mergeCell ref="D63:D64"/>
    <mergeCell ref="E63:E64"/>
    <mergeCell ref="F63:F64"/>
    <mergeCell ref="G63:G64"/>
    <mergeCell ref="J67:J68"/>
    <mergeCell ref="K67:K68"/>
    <mergeCell ref="J63:J64"/>
    <mergeCell ref="K63:K64"/>
    <mergeCell ref="B67:B68"/>
    <mergeCell ref="C67:C68"/>
    <mergeCell ref="D67:D68"/>
    <mergeCell ref="E67:E68"/>
    <mergeCell ref="F67:F68"/>
    <mergeCell ref="G67:G68"/>
  </mergeCells>
  <printOptions/>
  <pageMargins left="1.1020833333333333" right="0.39375" top="1.3388888888888888" bottom="0.19652777777777777" header="0.5118055555555555" footer="0.5118055555555555"/>
  <pageSetup fitToHeight="0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1">
      <selection activeCell="C59" sqref="C59"/>
    </sheetView>
  </sheetViews>
  <sheetFormatPr defaultColWidth="9.140625" defaultRowHeight="15"/>
  <cols>
    <col min="1" max="1" width="31.7109375" style="0" customWidth="1"/>
    <col min="2" max="2" width="6.7109375" style="0" customWidth="1"/>
    <col min="3" max="3" width="13.7109375" style="0" customWidth="1"/>
    <col min="4" max="4" width="11.7109375" style="0" customWidth="1"/>
    <col min="5" max="5" width="18.140625" style="0" customWidth="1"/>
    <col min="6" max="6" width="16.421875" style="0" customWidth="1"/>
    <col min="7" max="7" width="18.7109375" style="0" customWidth="1"/>
    <col min="8" max="8" width="14.57421875" style="0" customWidth="1"/>
    <col min="9" max="9" width="14.00390625" style="0" customWidth="1"/>
    <col min="10" max="10" width="11.8515625" style="0" customWidth="1"/>
    <col min="11" max="11" width="13.140625" style="0" customWidth="1"/>
    <col min="12" max="12" width="13.00390625" style="0" customWidth="1"/>
  </cols>
  <sheetData>
    <row r="1" spans="1:11" ht="27" customHeight="1">
      <c r="A1" s="288" t="s">
        <v>66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8.75" customHeight="1">
      <c r="A2" s="289">
        <v>2022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s="26" customFormat="1" ht="18.75" customHeight="1">
      <c r="A3" s="290" t="s">
        <v>67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s="26" customFormat="1" ht="18.75" customHeight="1">
      <c r="A4" s="290" t="s">
        <v>68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s="26" customFormat="1" ht="18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30" customHeight="1">
      <c r="A6" s="291" t="s">
        <v>207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</row>
    <row r="7" spans="1:11" ht="12" customHeight="1" thickBot="1">
      <c r="A7" s="292"/>
      <c r="B7" s="292"/>
      <c r="C7" s="292"/>
      <c r="D7" s="292"/>
      <c r="E7" s="292"/>
      <c r="F7" s="292"/>
      <c r="G7" s="292"/>
      <c r="H7" s="292"/>
      <c r="I7" s="292"/>
      <c r="J7" s="292"/>
      <c r="K7" s="292"/>
    </row>
    <row r="8" spans="1:11" ht="18.75" customHeight="1">
      <c r="A8" s="285" t="s">
        <v>34</v>
      </c>
      <c r="B8" s="285" t="s">
        <v>69</v>
      </c>
      <c r="C8" s="285" t="s">
        <v>70</v>
      </c>
      <c r="D8" s="285" t="s">
        <v>71</v>
      </c>
      <c r="E8" s="285"/>
      <c r="F8" s="285"/>
      <c r="G8" s="285"/>
      <c r="H8" s="285"/>
      <c r="I8" s="285"/>
      <c r="J8" s="285"/>
      <c r="K8" s="285"/>
    </row>
    <row r="9" spans="1:11" ht="51.75" customHeight="1">
      <c r="A9" s="285"/>
      <c r="B9" s="285"/>
      <c r="C9" s="285"/>
      <c r="D9" s="285" t="s">
        <v>72</v>
      </c>
      <c r="E9" s="285" t="s">
        <v>26</v>
      </c>
      <c r="F9" s="285"/>
      <c r="G9" s="285"/>
      <c r="H9" s="285"/>
      <c r="I9" s="285"/>
      <c r="J9" s="285"/>
      <c r="K9" s="285"/>
    </row>
    <row r="10" spans="1:11" ht="101.25" customHeight="1">
      <c r="A10" s="285"/>
      <c r="B10" s="285"/>
      <c r="C10" s="285"/>
      <c r="D10" s="285"/>
      <c r="E10" s="285" t="s">
        <v>73</v>
      </c>
      <c r="F10" s="285" t="s">
        <v>74</v>
      </c>
      <c r="G10" s="287" t="s">
        <v>206</v>
      </c>
      <c r="H10" s="285" t="s">
        <v>76</v>
      </c>
      <c r="I10" s="285" t="s">
        <v>77</v>
      </c>
      <c r="J10" s="285" t="s">
        <v>78</v>
      </c>
      <c r="K10" s="285"/>
    </row>
    <row r="11" spans="1:11" ht="18.75" customHeight="1">
      <c r="A11" s="285"/>
      <c r="B11" s="285"/>
      <c r="C11" s="285"/>
      <c r="D11" s="285"/>
      <c r="E11" s="285"/>
      <c r="F11" s="285"/>
      <c r="G11" s="287"/>
      <c r="H11" s="285"/>
      <c r="I11" s="285"/>
      <c r="J11" s="29" t="s">
        <v>72</v>
      </c>
      <c r="K11" s="29" t="s">
        <v>79</v>
      </c>
    </row>
    <row r="12" spans="1:14" ht="30" customHeight="1">
      <c r="A12" s="30">
        <v>1</v>
      </c>
      <c r="B12" s="29">
        <v>2</v>
      </c>
      <c r="C12" s="29">
        <v>3</v>
      </c>
      <c r="D12" s="29">
        <v>4</v>
      </c>
      <c r="E12" s="29">
        <v>5</v>
      </c>
      <c r="F12" s="31" t="s">
        <v>80</v>
      </c>
      <c r="G12" s="28">
        <v>6</v>
      </c>
      <c r="H12" s="30">
        <v>7</v>
      </c>
      <c r="I12" s="29">
        <v>8</v>
      </c>
      <c r="J12" s="29">
        <v>9</v>
      </c>
      <c r="K12" s="29">
        <v>10</v>
      </c>
      <c r="L12" s="116">
        <f>SUM('таблица 2-22'!E13:K13)</f>
        <v>4426900</v>
      </c>
      <c r="N12">
        <f>L12-L32</f>
        <v>300000</v>
      </c>
    </row>
    <row r="13" spans="1:11" ht="15" customHeight="1">
      <c r="A13" s="117" t="s">
        <v>81</v>
      </c>
      <c r="B13" s="32">
        <v>100</v>
      </c>
      <c r="C13" s="32" t="s">
        <v>82</v>
      </c>
      <c r="D13" s="33">
        <f>E13+G13+J13</f>
        <v>4426900</v>
      </c>
      <c r="E13" s="33">
        <f>'таблица 2-22'!E16</f>
        <v>3054600</v>
      </c>
      <c r="F13" s="34" t="s">
        <v>29</v>
      </c>
      <c r="G13" s="220">
        <f>G24+G25</f>
        <v>1272300</v>
      </c>
      <c r="H13" s="35" t="s">
        <v>29</v>
      </c>
      <c r="I13" s="32" t="s">
        <v>29</v>
      </c>
      <c r="J13" s="33">
        <f>'таблица 2-22'!J14+'таблица 2-22'!J16</f>
        <v>100000</v>
      </c>
      <c r="K13" s="32" t="s">
        <v>29</v>
      </c>
    </row>
    <row r="14" spans="1:11" ht="15" customHeight="1">
      <c r="A14" s="118" t="s">
        <v>26</v>
      </c>
      <c r="B14" s="275">
        <v>110</v>
      </c>
      <c r="C14" s="275">
        <v>120</v>
      </c>
      <c r="D14" s="276">
        <f>'таблица 2-22'!J14</f>
        <v>0</v>
      </c>
      <c r="E14" s="275" t="s">
        <v>82</v>
      </c>
      <c r="F14" s="285" t="s">
        <v>29</v>
      </c>
      <c r="G14" s="286" t="s">
        <v>82</v>
      </c>
      <c r="H14" s="275" t="s">
        <v>82</v>
      </c>
      <c r="I14" s="275" t="s">
        <v>82</v>
      </c>
      <c r="J14" s="277">
        <v>0</v>
      </c>
      <c r="K14" s="275" t="s">
        <v>82</v>
      </c>
    </row>
    <row r="15" spans="1:11" ht="30" customHeight="1">
      <c r="A15" s="119" t="s">
        <v>83</v>
      </c>
      <c r="B15" s="275"/>
      <c r="C15" s="275"/>
      <c r="D15" s="276"/>
      <c r="E15" s="275"/>
      <c r="F15" s="285"/>
      <c r="G15" s="286"/>
      <c r="H15" s="275"/>
      <c r="I15" s="275"/>
      <c r="J15" s="275"/>
      <c r="K15" s="275"/>
    </row>
    <row r="16" spans="1:11" s="26" customFormat="1" ht="25.5" customHeight="1">
      <c r="A16" s="90" t="s">
        <v>84</v>
      </c>
      <c r="B16" s="42">
        <v>120</v>
      </c>
      <c r="C16" s="42">
        <v>130</v>
      </c>
      <c r="D16" s="43">
        <f>'таблица 2-22'!E16+'таблица 2-22'!J16</f>
        <v>3154600</v>
      </c>
      <c r="E16" s="43">
        <f>'таблица 2-22'!E18+'таблица 2-22'!E20+'таблица 2-22'!E22+'таблица 2-22'!E26</f>
        <v>3054600</v>
      </c>
      <c r="F16" s="44" t="s">
        <v>29</v>
      </c>
      <c r="G16" s="42" t="s">
        <v>82</v>
      </c>
      <c r="H16" s="42" t="s">
        <v>82</v>
      </c>
      <c r="I16" s="42" t="s">
        <v>29</v>
      </c>
      <c r="J16" s="43">
        <v>100000</v>
      </c>
      <c r="K16" s="45" t="s">
        <v>29</v>
      </c>
    </row>
    <row r="17" spans="1:11" ht="15" customHeight="1">
      <c r="A17" s="49"/>
      <c r="B17" s="47"/>
      <c r="C17" s="47"/>
      <c r="D17" s="48"/>
      <c r="E17" s="49"/>
      <c r="F17" s="50"/>
      <c r="G17" s="47"/>
      <c r="H17" s="47"/>
      <c r="I17" s="49"/>
      <c r="J17" s="49"/>
      <c r="K17" s="51"/>
    </row>
    <row r="18" spans="1:11" ht="12.75" customHeight="1">
      <c r="A18" s="120" t="s">
        <v>26</v>
      </c>
      <c r="B18" s="275"/>
      <c r="C18" s="275">
        <v>130</v>
      </c>
      <c r="D18" s="276">
        <f>'таблица 2-22'!E18</f>
        <v>3054600</v>
      </c>
      <c r="E18" s="277">
        <v>3054600</v>
      </c>
      <c r="F18" s="277"/>
      <c r="G18" s="277"/>
      <c r="H18" s="277"/>
      <c r="I18" s="277"/>
      <c r="J18" s="277">
        <v>0</v>
      </c>
      <c r="K18" s="277"/>
    </row>
    <row r="19" spans="1:11" ht="267.75" customHeight="1">
      <c r="A19" s="121" t="s">
        <v>85</v>
      </c>
      <c r="B19" s="275"/>
      <c r="C19" s="275"/>
      <c r="D19" s="276"/>
      <c r="E19" s="277"/>
      <c r="F19" s="277"/>
      <c r="G19" s="277"/>
      <c r="H19" s="277"/>
      <c r="I19" s="277"/>
      <c r="J19" s="277"/>
      <c r="K19" s="277"/>
    </row>
    <row r="20" spans="1:11" ht="144" customHeight="1">
      <c r="A20" s="122" t="s">
        <v>86</v>
      </c>
      <c r="B20" s="37"/>
      <c r="C20" s="55">
        <v>130</v>
      </c>
      <c r="D20" s="56">
        <f>'таблица 2-22'!E20</f>
        <v>0</v>
      </c>
      <c r="E20" s="57">
        <v>0</v>
      </c>
      <c r="F20" s="57"/>
      <c r="G20" s="57"/>
      <c r="H20" s="57"/>
      <c r="I20" s="57"/>
      <c r="J20" s="57">
        <v>0</v>
      </c>
      <c r="K20" s="58"/>
    </row>
    <row r="21" spans="1:11" ht="41.25" customHeight="1" hidden="1">
      <c r="A21" s="49"/>
      <c r="B21" s="47"/>
      <c r="C21" s="47"/>
      <c r="D21" s="60"/>
      <c r="E21" s="48"/>
      <c r="F21" s="48"/>
      <c r="G21" s="48"/>
      <c r="H21" s="48"/>
      <c r="I21" s="48"/>
      <c r="J21" s="48"/>
      <c r="K21" s="61"/>
    </row>
    <row r="22" spans="1:11" ht="105.75" customHeight="1">
      <c r="A22" s="195" t="s">
        <v>87</v>
      </c>
      <c r="B22" s="193"/>
      <c r="C22" s="193">
        <v>130</v>
      </c>
      <c r="D22" s="196">
        <f>'таблица 2-22'!E22</f>
        <v>0</v>
      </c>
      <c r="E22" s="194">
        <v>0</v>
      </c>
      <c r="F22" s="194"/>
      <c r="G22" s="194"/>
      <c r="H22" s="194"/>
      <c r="I22" s="194"/>
      <c r="J22" s="194">
        <v>0</v>
      </c>
      <c r="K22" s="197"/>
    </row>
    <row r="23" spans="1:11" ht="90.75" customHeight="1">
      <c r="A23" s="200" t="s">
        <v>192</v>
      </c>
      <c r="B23" s="205"/>
      <c r="C23" s="206"/>
      <c r="D23" s="207"/>
      <c r="E23" s="208"/>
      <c r="F23" s="208"/>
      <c r="G23" s="208"/>
      <c r="H23" s="208"/>
      <c r="I23" s="208"/>
      <c r="J23" s="208"/>
      <c r="K23" s="209"/>
    </row>
    <row r="24" spans="1:11" ht="90.75" customHeight="1">
      <c r="A24" s="54" t="s">
        <v>192</v>
      </c>
      <c r="B24" s="200"/>
      <c r="C24" s="201"/>
      <c r="D24" s="202">
        <f>G24</f>
        <v>182700</v>
      </c>
      <c r="E24" s="203"/>
      <c r="F24" s="203"/>
      <c r="G24" s="203">
        <v>182700</v>
      </c>
      <c r="H24" s="203"/>
      <c r="I24" s="203"/>
      <c r="J24" s="203"/>
      <c r="K24" s="204"/>
    </row>
    <row r="25" spans="1:11" ht="90.75" customHeight="1">
      <c r="A25" s="54" t="s">
        <v>193</v>
      </c>
      <c r="B25" s="200"/>
      <c r="C25" s="201"/>
      <c r="D25" s="202">
        <f>G25</f>
        <v>1089600</v>
      </c>
      <c r="E25" s="203"/>
      <c r="F25" s="203"/>
      <c r="G25" s="203">
        <v>1089600</v>
      </c>
      <c r="H25" s="203"/>
      <c r="I25" s="203"/>
      <c r="J25" s="203"/>
      <c r="K25" s="204"/>
    </row>
    <row r="26" spans="1:11" ht="30.75" customHeight="1">
      <c r="A26" s="119" t="s">
        <v>88</v>
      </c>
      <c r="B26" s="119"/>
      <c r="C26" s="145">
        <v>130</v>
      </c>
      <c r="D26" s="198">
        <f>'таблица 2-22'!J26</f>
        <v>100000</v>
      </c>
      <c r="E26" s="96">
        <v>0</v>
      </c>
      <c r="F26" s="96"/>
      <c r="G26" s="96"/>
      <c r="H26" s="96"/>
      <c r="I26" s="96"/>
      <c r="J26" s="96">
        <v>100000</v>
      </c>
      <c r="K26" s="199"/>
    </row>
    <row r="27" spans="1:11" ht="34.5" customHeight="1">
      <c r="A27" s="123" t="s">
        <v>89</v>
      </c>
      <c r="B27" s="55">
        <v>130</v>
      </c>
      <c r="C27" s="66"/>
      <c r="D27" s="67"/>
      <c r="E27" s="55" t="s">
        <v>82</v>
      </c>
      <c r="F27" s="68"/>
      <c r="G27" s="55" t="s">
        <v>82</v>
      </c>
      <c r="H27" s="55" t="s">
        <v>82</v>
      </c>
      <c r="I27" s="55" t="s">
        <v>82</v>
      </c>
      <c r="J27" s="66"/>
      <c r="K27" s="69" t="s">
        <v>82</v>
      </c>
    </row>
    <row r="28" spans="1:11" ht="30.75" customHeight="1">
      <c r="A28" s="123" t="s">
        <v>90</v>
      </c>
      <c r="B28" s="42">
        <v>140</v>
      </c>
      <c r="C28" s="62"/>
      <c r="D28" s="70"/>
      <c r="E28" s="42" t="s">
        <v>82</v>
      </c>
      <c r="F28" s="71"/>
      <c r="G28" s="42" t="s">
        <v>82</v>
      </c>
      <c r="H28" s="42" t="s">
        <v>82</v>
      </c>
      <c r="I28" s="42" t="s">
        <v>82</v>
      </c>
      <c r="J28" s="62"/>
      <c r="K28" s="45" t="s">
        <v>82</v>
      </c>
    </row>
    <row r="29" spans="1:11" ht="15" customHeight="1">
      <c r="A29" s="124" t="s">
        <v>91</v>
      </c>
      <c r="B29" s="55">
        <v>150</v>
      </c>
      <c r="C29" s="66"/>
      <c r="D29" s="67"/>
      <c r="E29" s="55" t="s">
        <v>82</v>
      </c>
      <c r="F29" s="68"/>
      <c r="G29" s="66"/>
      <c r="H29" s="66"/>
      <c r="I29" s="55" t="s">
        <v>82</v>
      </c>
      <c r="J29" s="55" t="s">
        <v>82</v>
      </c>
      <c r="K29" s="69" t="s">
        <v>82</v>
      </c>
    </row>
    <row r="30" spans="1:11" ht="15" customHeight="1">
      <c r="A30" s="124" t="s">
        <v>93</v>
      </c>
      <c r="B30" s="55">
        <v>160</v>
      </c>
      <c r="C30" s="66"/>
      <c r="D30" s="67"/>
      <c r="E30" s="55" t="s">
        <v>82</v>
      </c>
      <c r="F30" s="68"/>
      <c r="G30" s="55" t="s">
        <v>82</v>
      </c>
      <c r="H30" s="55" t="s">
        <v>82</v>
      </c>
      <c r="I30" s="55" t="s">
        <v>82</v>
      </c>
      <c r="J30" s="66"/>
      <c r="K30" s="79"/>
    </row>
    <row r="31" spans="1:11" ht="15.75" customHeight="1">
      <c r="A31" s="124" t="s">
        <v>94</v>
      </c>
      <c r="B31" s="55">
        <v>180</v>
      </c>
      <c r="C31" s="55" t="s">
        <v>82</v>
      </c>
      <c r="D31" s="67"/>
      <c r="E31" s="55" t="s">
        <v>82</v>
      </c>
      <c r="F31" s="68"/>
      <c r="G31" s="55" t="s">
        <v>82</v>
      </c>
      <c r="H31" s="55" t="s">
        <v>82</v>
      </c>
      <c r="I31" s="55" t="s">
        <v>82</v>
      </c>
      <c r="J31" s="66"/>
      <c r="K31" s="69" t="s">
        <v>82</v>
      </c>
    </row>
    <row r="32" spans="1:12" ht="22.5" customHeight="1">
      <c r="A32" s="124"/>
      <c r="B32" s="66"/>
      <c r="C32" s="66"/>
      <c r="D32" s="67"/>
      <c r="E32" s="66"/>
      <c r="F32" s="68"/>
      <c r="G32" s="66"/>
      <c r="H32" s="66"/>
      <c r="I32" s="66"/>
      <c r="J32" s="66"/>
      <c r="K32" s="79"/>
      <c r="L32" s="116">
        <f>SUM('таблица 2-22'!E33:K33)</f>
        <v>4126900</v>
      </c>
    </row>
    <row r="33" spans="1:11" ht="30" customHeight="1">
      <c r="A33" s="125" t="s">
        <v>95</v>
      </c>
      <c r="B33" s="80">
        <v>200</v>
      </c>
      <c r="C33" s="80" t="s">
        <v>82</v>
      </c>
      <c r="D33" s="81">
        <f>D34+D52+D57</f>
        <v>4126900</v>
      </c>
      <c r="E33" s="81">
        <f>'таблица 2-22'!E34+'таблица 2-22'!E50+'таблица 2-22'!E57</f>
        <v>3054600</v>
      </c>
      <c r="F33" s="82"/>
      <c r="G33" s="81">
        <f>G34+G52+G57</f>
        <v>972300</v>
      </c>
      <c r="H33" s="83"/>
      <c r="I33" s="83"/>
      <c r="J33" s="81">
        <f>'таблица 2-22'!J34+'таблица 2-22'!J50+'таблица 2-22'!J57</f>
        <v>100000</v>
      </c>
      <c r="K33" s="84"/>
    </row>
    <row r="34" spans="1:11" ht="26.25">
      <c r="A34" s="90" t="s">
        <v>96</v>
      </c>
      <c r="B34" s="42">
        <v>210</v>
      </c>
      <c r="C34" s="42">
        <v>110</v>
      </c>
      <c r="D34" s="126">
        <f>G34+E34</f>
        <v>3237300</v>
      </c>
      <c r="E34" s="43">
        <f>'таблица 2-22'!E35</f>
        <v>3054600</v>
      </c>
      <c r="F34" s="85"/>
      <c r="G34" s="126">
        <f>G37+G44</f>
        <v>182700</v>
      </c>
      <c r="H34" s="86"/>
      <c r="I34" s="86"/>
      <c r="J34" s="43">
        <f>'таблица 2-22'!J35</f>
        <v>0</v>
      </c>
      <c r="K34" s="87"/>
    </row>
    <row r="35" spans="1:11" ht="29.25" customHeight="1">
      <c r="A35" s="127" t="s">
        <v>92</v>
      </c>
      <c r="B35" s="275">
        <v>211</v>
      </c>
      <c r="C35" s="275">
        <v>110</v>
      </c>
      <c r="D35" s="276"/>
      <c r="E35" s="276">
        <f>'таблица 2-22'!E37+'таблица 2-22'!E44</f>
        <v>3054600</v>
      </c>
      <c r="F35" s="279"/>
      <c r="G35" s="280">
        <f>G37+G44</f>
        <v>182700</v>
      </c>
      <c r="H35" s="281"/>
      <c r="I35" s="281"/>
      <c r="J35" s="277">
        <v>0</v>
      </c>
      <c r="K35" s="271"/>
    </row>
    <row r="36" spans="1:11" ht="15" customHeight="1">
      <c r="A36" s="128" t="s">
        <v>97</v>
      </c>
      <c r="B36" s="275"/>
      <c r="C36" s="275"/>
      <c r="D36" s="276"/>
      <c r="E36" s="276"/>
      <c r="F36" s="279"/>
      <c r="G36" s="280"/>
      <c r="H36" s="281"/>
      <c r="I36" s="281"/>
      <c r="J36" s="277"/>
      <c r="K36" s="271"/>
    </row>
    <row r="37" spans="1:11" ht="15" customHeight="1">
      <c r="A37" s="129" t="s">
        <v>98</v>
      </c>
      <c r="B37" s="275"/>
      <c r="C37" s="275">
        <v>111</v>
      </c>
      <c r="D37" s="276">
        <f>'таблица 2-22'!D39+'таблица 2-22'!D41</f>
        <v>2345000</v>
      </c>
      <c r="E37" s="276">
        <f>'таблица 2-22'!E39+'таблица 2-22'!E41</f>
        <v>2345000</v>
      </c>
      <c r="F37" s="279"/>
      <c r="G37" s="280">
        <v>140300</v>
      </c>
      <c r="H37" s="281"/>
      <c r="I37" s="281"/>
      <c r="J37" s="277">
        <v>0</v>
      </c>
      <c r="K37" s="271"/>
    </row>
    <row r="38" spans="1:11" ht="15">
      <c r="A38" s="124" t="s">
        <v>99</v>
      </c>
      <c r="B38" s="275"/>
      <c r="C38" s="275"/>
      <c r="D38" s="276"/>
      <c r="E38" s="276"/>
      <c r="F38" s="279"/>
      <c r="G38" s="280"/>
      <c r="H38" s="281"/>
      <c r="I38" s="281"/>
      <c r="J38" s="277"/>
      <c r="K38" s="271"/>
    </row>
    <row r="39" spans="1:11" ht="29.25" customHeight="1">
      <c r="A39" s="127" t="s">
        <v>26</v>
      </c>
      <c r="B39" s="275"/>
      <c r="C39" s="275">
        <v>111</v>
      </c>
      <c r="D39" s="276">
        <f>'таблица 2-22'!E39</f>
        <v>2345000</v>
      </c>
      <c r="E39" s="277">
        <v>2345000</v>
      </c>
      <c r="F39" s="279"/>
      <c r="G39" s="280"/>
      <c r="H39" s="281"/>
      <c r="I39" s="281"/>
      <c r="J39" s="277">
        <v>0</v>
      </c>
      <c r="K39" s="271"/>
    </row>
    <row r="40" spans="1:11" ht="29.25" customHeight="1">
      <c r="A40" s="128" t="s">
        <v>100</v>
      </c>
      <c r="B40" s="275"/>
      <c r="C40" s="275"/>
      <c r="D40" s="276"/>
      <c r="E40" s="277"/>
      <c r="F40" s="279"/>
      <c r="G40" s="280"/>
      <c r="H40" s="281"/>
      <c r="I40" s="281"/>
      <c r="J40" s="277"/>
      <c r="K40" s="271"/>
    </row>
    <row r="41" spans="1:11" ht="25.5">
      <c r="A41" s="128" t="s">
        <v>101</v>
      </c>
      <c r="B41" s="55"/>
      <c r="C41" s="55">
        <v>111</v>
      </c>
      <c r="D41" s="56">
        <f>'таблица 2-22'!E41</f>
        <v>0</v>
      </c>
      <c r="E41" s="57">
        <v>0</v>
      </c>
      <c r="F41" s="68"/>
      <c r="G41" s="67"/>
      <c r="H41" s="66"/>
      <c r="I41" s="66"/>
      <c r="J41" s="39">
        <v>0</v>
      </c>
      <c r="K41" s="79"/>
    </row>
    <row r="42" spans="1:11" ht="36">
      <c r="A42" s="36" t="s">
        <v>102</v>
      </c>
      <c r="B42" s="211"/>
      <c r="C42" s="211">
        <v>112</v>
      </c>
      <c r="D42" s="212">
        <f>'таблица 2-20'!D43</f>
        <v>0</v>
      </c>
      <c r="E42" s="213">
        <f>'таблица 2-20'!E43</f>
        <v>0</v>
      </c>
      <c r="F42" s="214"/>
      <c r="G42" s="221"/>
      <c r="H42" s="215"/>
      <c r="I42" s="215"/>
      <c r="J42" s="194">
        <f>'таблица 2-20'!J43</f>
        <v>0</v>
      </c>
      <c r="K42" s="131"/>
    </row>
    <row r="43" spans="1:11" ht="85.5" customHeight="1">
      <c r="A43" s="54" t="s">
        <v>192</v>
      </c>
      <c r="B43" s="201"/>
      <c r="C43" s="201"/>
      <c r="D43" s="202"/>
      <c r="E43" s="216"/>
      <c r="F43" s="217"/>
      <c r="G43" s="222"/>
      <c r="H43" s="218"/>
      <c r="I43" s="218"/>
      <c r="J43" s="203"/>
      <c r="K43" s="219"/>
    </row>
    <row r="44" spans="1:11" ht="25.5">
      <c r="A44" s="124" t="s">
        <v>103</v>
      </c>
      <c r="B44" s="119"/>
      <c r="C44" s="145">
        <v>119</v>
      </c>
      <c r="D44" s="198">
        <f>'таблица 2-22'!D45+'таблица 2-22'!D48</f>
        <v>709600</v>
      </c>
      <c r="E44" s="198">
        <f>'таблица 2-22'!E45+'таблица 2-22'!E48</f>
        <v>709600</v>
      </c>
      <c r="F44" s="146"/>
      <c r="G44" s="223">
        <f>G48</f>
        <v>42400</v>
      </c>
      <c r="H44" s="119"/>
      <c r="I44" s="119"/>
      <c r="J44" s="96"/>
      <c r="K44" s="147"/>
    </row>
    <row r="45" spans="1:11" ht="15">
      <c r="A45" s="127" t="s">
        <v>26</v>
      </c>
      <c r="B45" s="275"/>
      <c r="C45" s="275">
        <v>119</v>
      </c>
      <c r="D45" s="276">
        <f>'таблица 2-22'!E45</f>
        <v>709600</v>
      </c>
      <c r="E45" s="277">
        <v>709600</v>
      </c>
      <c r="F45" s="279"/>
      <c r="G45" s="281"/>
      <c r="H45" s="281"/>
      <c r="I45" s="281"/>
      <c r="J45" s="270">
        <v>0</v>
      </c>
      <c r="K45" s="271"/>
    </row>
    <row r="46" spans="1:11" ht="25.5">
      <c r="A46" s="128" t="s">
        <v>100</v>
      </c>
      <c r="B46" s="275"/>
      <c r="C46" s="275"/>
      <c r="D46" s="276"/>
      <c r="E46" s="277"/>
      <c r="F46" s="279"/>
      <c r="G46" s="281"/>
      <c r="H46" s="281"/>
      <c r="I46" s="281"/>
      <c r="J46" s="270"/>
      <c r="K46" s="271"/>
    </row>
    <row r="47" spans="1:11" ht="15" hidden="1">
      <c r="A47" s="130"/>
      <c r="B47" s="47"/>
      <c r="C47" s="47"/>
      <c r="D47" s="60"/>
      <c r="E47" s="48"/>
      <c r="F47" s="50"/>
      <c r="G47" s="49"/>
      <c r="H47" s="49"/>
      <c r="I47" s="49"/>
      <c r="J47" s="48"/>
      <c r="K47" s="131"/>
    </row>
    <row r="48" spans="1:11" ht="30" customHeight="1">
      <c r="A48" s="132" t="s">
        <v>101</v>
      </c>
      <c r="B48" s="37"/>
      <c r="C48" s="37">
        <v>119</v>
      </c>
      <c r="D48" s="38">
        <f>'таблица 2-22'!E48</f>
        <v>0</v>
      </c>
      <c r="E48" s="39">
        <v>0</v>
      </c>
      <c r="F48" s="89"/>
      <c r="G48" s="191">
        <v>42400</v>
      </c>
      <c r="H48" s="90"/>
      <c r="I48" s="90"/>
      <c r="J48" s="39">
        <v>0</v>
      </c>
      <c r="K48" s="91"/>
    </row>
    <row r="49" spans="1:11" ht="30" customHeight="1">
      <c r="A49" s="124" t="s">
        <v>104</v>
      </c>
      <c r="B49" s="55">
        <v>220</v>
      </c>
      <c r="C49" s="66"/>
      <c r="D49" s="57"/>
      <c r="E49" s="55"/>
      <c r="F49" s="68"/>
      <c r="G49" s="66"/>
      <c r="H49" s="66"/>
      <c r="I49" s="66"/>
      <c r="J49" s="66"/>
      <c r="K49" s="79"/>
    </row>
    <row r="50" spans="1:11" ht="45.75" customHeight="1" hidden="1">
      <c r="A50" s="124" t="s">
        <v>105</v>
      </c>
      <c r="B50" s="55">
        <v>230</v>
      </c>
      <c r="C50" s="37">
        <v>850</v>
      </c>
      <c r="D50" s="38">
        <f>'таблица 2-22'!D52+'таблица 2-22'!D54</f>
        <v>0</v>
      </c>
      <c r="E50" s="38">
        <f>'таблица 2-22'!E52+'таблица 2-22'!E54</f>
        <v>0</v>
      </c>
      <c r="F50" s="133"/>
      <c r="G50" s="134"/>
      <c r="H50" s="134"/>
      <c r="I50" s="134"/>
      <c r="J50" s="38">
        <f>'таблица 2-22'!J52+'таблица 2-22'!J54</f>
        <v>0</v>
      </c>
      <c r="K50" s="91"/>
    </row>
    <row r="51" spans="1:11" ht="15" customHeight="1">
      <c r="A51" s="135" t="s">
        <v>92</v>
      </c>
      <c r="B51" s="66"/>
      <c r="C51" s="49"/>
      <c r="D51" s="48"/>
      <c r="E51" s="47"/>
      <c r="F51" s="50"/>
      <c r="G51" s="49"/>
      <c r="H51" s="49"/>
      <c r="I51" s="49"/>
      <c r="J51" s="49"/>
      <c r="K51" s="131"/>
    </row>
    <row r="52" spans="1:11" ht="39" customHeight="1">
      <c r="A52" s="127" t="s">
        <v>92</v>
      </c>
      <c r="B52" s="281"/>
      <c r="C52" s="275">
        <v>851</v>
      </c>
      <c r="D52" s="276">
        <f>G52</f>
        <v>0</v>
      </c>
      <c r="E52" s="298">
        <v>0</v>
      </c>
      <c r="F52" s="298"/>
      <c r="G52" s="300">
        <v>0</v>
      </c>
      <c r="H52" s="298"/>
      <c r="I52" s="298"/>
      <c r="J52" s="298">
        <v>0</v>
      </c>
      <c r="K52" s="299"/>
    </row>
    <row r="53" spans="1:11" ht="15" customHeight="1">
      <c r="A53" s="128" t="s">
        <v>106</v>
      </c>
      <c r="B53" s="281"/>
      <c r="C53" s="275"/>
      <c r="D53" s="276"/>
      <c r="E53" s="298"/>
      <c r="F53" s="298"/>
      <c r="G53" s="300"/>
      <c r="H53" s="298"/>
      <c r="I53" s="298"/>
      <c r="J53" s="298"/>
      <c r="K53" s="299"/>
    </row>
    <row r="54" spans="1:11" ht="30" customHeight="1">
      <c r="A54" s="136" t="s">
        <v>107</v>
      </c>
      <c r="B54" s="66"/>
      <c r="C54" s="37">
        <v>853</v>
      </c>
      <c r="D54" s="137">
        <f>'таблица 2-22'!E54+'таблица 2-22'!J54</f>
        <v>0</v>
      </c>
      <c r="E54" s="138">
        <v>0</v>
      </c>
      <c r="F54" s="138"/>
      <c r="G54" s="138"/>
      <c r="H54" s="39"/>
      <c r="I54" s="139"/>
      <c r="J54" s="39"/>
      <c r="K54" s="140"/>
    </row>
    <row r="55" spans="1:11" ht="25.5">
      <c r="A55" s="123" t="s">
        <v>108</v>
      </c>
      <c r="B55" s="37">
        <v>240</v>
      </c>
      <c r="C55" s="141"/>
      <c r="D55" s="63"/>
      <c r="E55" s="55"/>
      <c r="F55" s="68"/>
      <c r="G55" s="66"/>
      <c r="H55" s="66"/>
      <c r="I55" s="66"/>
      <c r="J55" s="66"/>
      <c r="K55" s="79"/>
    </row>
    <row r="56" spans="1:12" ht="25.5">
      <c r="A56" s="123" t="s">
        <v>109</v>
      </c>
      <c r="B56" s="42">
        <v>250</v>
      </c>
      <c r="C56" s="66"/>
      <c r="D56" s="57"/>
      <c r="E56" s="55"/>
      <c r="F56" s="68"/>
      <c r="G56" s="66"/>
      <c r="H56" s="66"/>
      <c r="I56" s="66"/>
      <c r="J56" s="66"/>
      <c r="K56" s="79"/>
      <c r="L56" s="116">
        <f>SUM('таблица 2-22'!E57:K57)</f>
        <v>889600</v>
      </c>
    </row>
    <row r="57" spans="1:11" ht="25.5">
      <c r="A57" s="165" t="s">
        <v>110</v>
      </c>
      <c r="B57" s="42">
        <v>260</v>
      </c>
      <c r="C57" s="42" t="s">
        <v>82</v>
      </c>
      <c r="D57" s="56">
        <f>J57+G57</f>
        <v>889600</v>
      </c>
      <c r="E57" s="56">
        <f>'таблица 2-22'!E58+'таблица 2-22'!E59+'таблица 2-22'!E60+'таблица 2-22'!E61</f>
        <v>0</v>
      </c>
      <c r="F57" s="142"/>
      <c r="G57" s="210">
        <f>G61</f>
        <v>789600</v>
      </c>
      <c r="H57" s="142"/>
      <c r="I57" s="142"/>
      <c r="J57" s="56">
        <f>'таблица 2-22'!J58+'таблица 2-22'!J59+'таблица 2-22'!J60+'таблица 2-22'!J61</f>
        <v>100000</v>
      </c>
      <c r="K57" s="143"/>
    </row>
    <row r="58" spans="1:11" ht="25.5">
      <c r="A58" s="128" t="s">
        <v>100</v>
      </c>
      <c r="B58" s="55"/>
      <c r="C58" s="55"/>
      <c r="D58" s="56">
        <f>'таблица 2-22'!E58+'таблица 2-22'!J58</f>
        <v>0</v>
      </c>
      <c r="E58" s="57">
        <v>0</v>
      </c>
      <c r="F58" s="57"/>
      <c r="G58" s="57"/>
      <c r="H58" s="57"/>
      <c r="I58" s="57"/>
      <c r="J58" s="57">
        <v>0</v>
      </c>
      <c r="K58" s="143"/>
    </row>
    <row r="59" spans="1:11" ht="25.5">
      <c r="A59" s="128" t="s">
        <v>111</v>
      </c>
      <c r="B59" s="55"/>
      <c r="C59" s="55"/>
      <c r="D59" s="56">
        <f>'таблица 2-22'!E59+'таблица 2-22'!J59</f>
        <v>0</v>
      </c>
      <c r="E59" s="57"/>
      <c r="F59" s="57"/>
      <c r="G59" s="57"/>
      <c r="H59" s="57"/>
      <c r="I59" s="57"/>
      <c r="J59" s="57">
        <v>0</v>
      </c>
      <c r="K59" s="143"/>
    </row>
    <row r="60" spans="1:11" ht="18.75" customHeight="1">
      <c r="A60" s="144" t="s">
        <v>83</v>
      </c>
      <c r="B60" s="55"/>
      <c r="C60" s="55"/>
      <c r="D60" s="56">
        <f>'таблица 2-22'!E60+'таблица 2-22'!J60</f>
        <v>100000</v>
      </c>
      <c r="E60" s="57">
        <v>0</v>
      </c>
      <c r="F60" s="57"/>
      <c r="G60" s="57"/>
      <c r="H60" s="57"/>
      <c r="I60" s="57"/>
      <c r="J60" s="57">
        <v>100000</v>
      </c>
      <c r="K60" s="143"/>
    </row>
    <row r="61" spans="1:11" ht="27" customHeight="1">
      <c r="A61" s="115" t="s">
        <v>113</v>
      </c>
      <c r="B61" s="55"/>
      <c r="C61" s="55"/>
      <c r="D61" s="56">
        <f>G61</f>
        <v>789600</v>
      </c>
      <c r="E61" s="57">
        <v>0</v>
      </c>
      <c r="F61" s="57"/>
      <c r="G61" s="191">
        <v>789600</v>
      </c>
      <c r="H61" s="57"/>
      <c r="I61" s="57"/>
      <c r="J61" s="57"/>
      <c r="K61" s="143"/>
    </row>
    <row r="62" spans="1:11" ht="25.5">
      <c r="A62" s="124" t="s">
        <v>114</v>
      </c>
      <c r="B62" s="145">
        <v>300</v>
      </c>
      <c r="C62" s="42" t="s">
        <v>82</v>
      </c>
      <c r="D62" s="96"/>
      <c r="E62" s="145"/>
      <c r="F62" s="146"/>
      <c r="G62" s="119"/>
      <c r="H62" s="119"/>
      <c r="I62" s="119"/>
      <c r="J62" s="119"/>
      <c r="K62" s="147"/>
    </row>
    <row r="63" spans="1:11" ht="15">
      <c r="A63" s="118" t="s">
        <v>92</v>
      </c>
      <c r="B63" s="297">
        <v>310</v>
      </c>
      <c r="C63" s="297"/>
      <c r="D63" s="297"/>
      <c r="E63" s="297"/>
      <c r="F63" s="297"/>
      <c r="G63" s="297"/>
      <c r="H63" s="297"/>
      <c r="I63" s="297"/>
      <c r="J63" s="297"/>
      <c r="K63" s="297"/>
    </row>
    <row r="64" spans="1:11" ht="15">
      <c r="A64" s="118" t="s">
        <v>115</v>
      </c>
      <c r="B64" s="297"/>
      <c r="C64" s="297"/>
      <c r="D64" s="297"/>
      <c r="E64" s="297"/>
      <c r="F64" s="297"/>
      <c r="G64" s="297"/>
      <c r="H64" s="297"/>
      <c r="I64" s="297"/>
      <c r="J64" s="297"/>
      <c r="K64" s="297"/>
    </row>
    <row r="65" spans="1:11" ht="15">
      <c r="A65" s="148" t="s">
        <v>116</v>
      </c>
      <c r="B65" s="37">
        <v>320</v>
      </c>
      <c r="C65" s="149"/>
      <c r="D65" s="37"/>
      <c r="E65" s="150"/>
      <c r="F65" s="90"/>
      <c r="G65" s="90"/>
      <c r="H65" s="149"/>
      <c r="I65" s="90"/>
      <c r="J65" s="149"/>
      <c r="K65" s="90"/>
    </row>
    <row r="66" spans="1:11" ht="25.5">
      <c r="A66" s="124" t="s">
        <v>117</v>
      </c>
      <c r="B66" s="145">
        <v>400</v>
      </c>
      <c r="C66" s="119"/>
      <c r="D66" s="145"/>
      <c r="E66" s="145"/>
      <c r="F66" s="119"/>
      <c r="G66" s="119"/>
      <c r="H66" s="119"/>
      <c r="I66" s="119"/>
      <c r="J66" s="119"/>
      <c r="K66" s="119"/>
    </row>
    <row r="67" spans="1:11" ht="15">
      <c r="A67" s="118" t="s">
        <v>118</v>
      </c>
      <c r="B67" s="275">
        <v>410</v>
      </c>
      <c r="C67" s="281"/>
      <c r="D67" s="277"/>
      <c r="E67" s="275"/>
      <c r="F67" s="279"/>
      <c r="G67" s="281"/>
      <c r="H67" s="281"/>
      <c r="I67" s="281"/>
      <c r="J67" s="281"/>
      <c r="K67" s="271"/>
    </row>
    <row r="68" spans="1:11" ht="15">
      <c r="A68" s="124" t="s">
        <v>119</v>
      </c>
      <c r="B68" s="275"/>
      <c r="C68" s="281"/>
      <c r="D68" s="277"/>
      <c r="E68" s="275"/>
      <c r="F68" s="279"/>
      <c r="G68" s="281"/>
      <c r="H68" s="281"/>
      <c r="I68" s="281"/>
      <c r="J68" s="281"/>
      <c r="K68" s="271"/>
    </row>
    <row r="69" spans="1:11" ht="15">
      <c r="A69" s="124" t="s">
        <v>120</v>
      </c>
      <c r="B69" s="55">
        <v>420</v>
      </c>
      <c r="C69" s="66"/>
      <c r="D69" s="57"/>
      <c r="E69" s="55"/>
      <c r="F69" s="68"/>
      <c r="G69" s="66"/>
      <c r="H69" s="66"/>
      <c r="I69" s="66"/>
      <c r="J69" s="66"/>
      <c r="K69" s="79"/>
    </row>
    <row r="70" spans="1:11" ht="15">
      <c r="A70" s="124" t="s">
        <v>121</v>
      </c>
      <c r="B70" s="55">
        <v>500</v>
      </c>
      <c r="C70" s="55" t="s">
        <v>82</v>
      </c>
      <c r="D70" s="57"/>
      <c r="E70" s="55"/>
      <c r="F70" s="68"/>
      <c r="G70" s="66"/>
      <c r="H70" s="66"/>
      <c r="I70" s="66"/>
      <c r="J70" s="66"/>
      <c r="K70" s="79"/>
    </row>
    <row r="71" spans="1:11" ht="15">
      <c r="A71" s="124" t="s">
        <v>122</v>
      </c>
      <c r="B71" s="55">
        <v>600</v>
      </c>
      <c r="C71" s="55" t="s">
        <v>82</v>
      </c>
      <c r="D71" s="57"/>
      <c r="E71" s="55"/>
      <c r="F71" s="68"/>
      <c r="G71" s="66"/>
      <c r="H71" s="66"/>
      <c r="I71" s="66"/>
      <c r="J71" s="66"/>
      <c r="K71" s="79"/>
    </row>
  </sheetData>
  <sheetProtection selectLockedCells="1" selectUnlockedCells="1"/>
  <mergeCells count="108">
    <mergeCell ref="G10:G11"/>
    <mergeCell ref="H10:H11"/>
    <mergeCell ref="A1:K1"/>
    <mergeCell ref="A2:K2"/>
    <mergeCell ref="A3:K3"/>
    <mergeCell ref="A4:K4"/>
    <mergeCell ref="A6:K6"/>
    <mergeCell ref="A7:K7"/>
    <mergeCell ref="H14:H15"/>
    <mergeCell ref="I14:I15"/>
    <mergeCell ref="A8:A11"/>
    <mergeCell ref="B8:B11"/>
    <mergeCell ref="C8:C11"/>
    <mergeCell ref="D8:K8"/>
    <mergeCell ref="D9:D11"/>
    <mergeCell ref="E9:K9"/>
    <mergeCell ref="E10:E11"/>
    <mergeCell ref="F10:F11"/>
    <mergeCell ref="H18:H19"/>
    <mergeCell ref="I18:I19"/>
    <mergeCell ref="I10:I11"/>
    <mergeCell ref="J10:K10"/>
    <mergeCell ref="B14:B15"/>
    <mergeCell ref="C14:C15"/>
    <mergeCell ref="D14:D15"/>
    <mergeCell ref="E14:E15"/>
    <mergeCell ref="F14:F15"/>
    <mergeCell ref="G14:G15"/>
    <mergeCell ref="H35:H36"/>
    <mergeCell ref="I35:I36"/>
    <mergeCell ref="J14:J15"/>
    <mergeCell ref="K14:K15"/>
    <mergeCell ref="B18:B19"/>
    <mergeCell ref="C18:C19"/>
    <mergeCell ref="D18:D19"/>
    <mergeCell ref="E18:E19"/>
    <mergeCell ref="F18:F19"/>
    <mergeCell ref="G18:G19"/>
    <mergeCell ref="H37:H38"/>
    <mergeCell ref="I37:I38"/>
    <mergeCell ref="J18:J19"/>
    <mergeCell ref="K18:K19"/>
    <mergeCell ref="B35:B36"/>
    <mergeCell ref="C35:C36"/>
    <mergeCell ref="D35:D36"/>
    <mergeCell ref="E35:E36"/>
    <mergeCell ref="F35:F36"/>
    <mergeCell ref="G35:G36"/>
    <mergeCell ref="H39:H40"/>
    <mergeCell ref="I39:I40"/>
    <mergeCell ref="J35:J36"/>
    <mergeCell ref="K35:K36"/>
    <mergeCell ref="B37:B38"/>
    <mergeCell ref="C37:C38"/>
    <mergeCell ref="D37:D38"/>
    <mergeCell ref="E37:E38"/>
    <mergeCell ref="F37:F38"/>
    <mergeCell ref="G37:G38"/>
    <mergeCell ref="H45:H46"/>
    <mergeCell ref="I45:I46"/>
    <mergeCell ref="J37:J38"/>
    <mergeCell ref="K37:K38"/>
    <mergeCell ref="B39:B40"/>
    <mergeCell ref="C39:C40"/>
    <mergeCell ref="D39:D40"/>
    <mergeCell ref="E39:E40"/>
    <mergeCell ref="F39:F40"/>
    <mergeCell ref="G39:G40"/>
    <mergeCell ref="H52:H53"/>
    <mergeCell ref="I52:I53"/>
    <mergeCell ref="J39:J40"/>
    <mergeCell ref="K39:K40"/>
    <mergeCell ref="B45:B46"/>
    <mergeCell ref="C45:C46"/>
    <mergeCell ref="D45:D46"/>
    <mergeCell ref="E45:E46"/>
    <mergeCell ref="F45:F46"/>
    <mergeCell ref="G45:G46"/>
    <mergeCell ref="H63:H64"/>
    <mergeCell ref="I63:I64"/>
    <mergeCell ref="J45:J46"/>
    <mergeCell ref="K45:K46"/>
    <mergeCell ref="B52:B53"/>
    <mergeCell ref="C52:C53"/>
    <mergeCell ref="D52:D53"/>
    <mergeCell ref="E52:E53"/>
    <mergeCell ref="F52:F53"/>
    <mergeCell ref="G52:G53"/>
    <mergeCell ref="H67:H68"/>
    <mergeCell ref="I67:I68"/>
    <mergeCell ref="J52:J53"/>
    <mergeCell ref="K52:K53"/>
    <mergeCell ref="B63:B64"/>
    <mergeCell ref="C63:C64"/>
    <mergeCell ref="D63:D64"/>
    <mergeCell ref="E63:E64"/>
    <mergeCell ref="F63:F64"/>
    <mergeCell ref="G63:G64"/>
    <mergeCell ref="J67:J68"/>
    <mergeCell ref="K67:K68"/>
    <mergeCell ref="J63:J64"/>
    <mergeCell ref="K63:K64"/>
    <mergeCell ref="B67:B68"/>
    <mergeCell ref="C67:C68"/>
    <mergeCell ref="D67:D68"/>
    <mergeCell ref="E67:E68"/>
    <mergeCell ref="F67:F68"/>
    <mergeCell ref="G67:G68"/>
  </mergeCells>
  <printOptions/>
  <pageMargins left="1.1023622047244095" right="0.3937007874015748" top="1.3385826771653544" bottom="0.1968503937007874" header="0.5118110236220472" footer="0.5118110236220472"/>
  <pageSetup fitToHeight="0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H30" sqref="H30"/>
    </sheetView>
  </sheetViews>
  <sheetFormatPr defaultColWidth="11.57421875" defaultRowHeight="15"/>
  <cols>
    <col min="1" max="1" width="14.00390625" style="0" customWidth="1"/>
    <col min="2" max="3" width="8.57421875" style="0" customWidth="1"/>
    <col min="4" max="4" width="7.28125" style="0" customWidth="1"/>
    <col min="5" max="7" width="11.57421875" style="0" customWidth="1"/>
    <col min="8" max="8" width="8.7109375" style="0" customWidth="1"/>
    <col min="9" max="9" width="8.421875" style="0" customWidth="1"/>
    <col min="10" max="10" width="9.140625" style="0" customWidth="1"/>
  </cols>
  <sheetData>
    <row r="1" ht="15">
      <c r="L1" t="s">
        <v>191</v>
      </c>
    </row>
    <row r="2" spans="2:12" ht="15">
      <c r="B2">
        <v>2018</v>
      </c>
      <c r="C2">
        <v>2019</v>
      </c>
      <c r="D2">
        <v>2020</v>
      </c>
      <c r="E2" t="s">
        <v>189</v>
      </c>
      <c r="G2" t="s">
        <v>186</v>
      </c>
      <c r="I2" t="s">
        <v>187</v>
      </c>
      <c r="J2" t="s">
        <v>199</v>
      </c>
      <c r="K2" t="s">
        <v>198</v>
      </c>
      <c r="L2" t="s">
        <v>198</v>
      </c>
    </row>
    <row r="3" spans="1:12" ht="15">
      <c r="A3" s="162" t="s">
        <v>153</v>
      </c>
      <c r="B3" s="163">
        <v>0</v>
      </c>
      <c r="C3" s="163">
        <v>0</v>
      </c>
      <c r="D3" s="185">
        <v>0</v>
      </c>
      <c r="E3" s="186">
        <v>694450</v>
      </c>
      <c r="F3" s="179">
        <v>211</v>
      </c>
      <c r="G3" s="179">
        <v>694500</v>
      </c>
      <c r="H3" s="179"/>
      <c r="I3" s="179">
        <v>2700121</v>
      </c>
      <c r="J3" s="182">
        <v>1010220</v>
      </c>
      <c r="K3" s="183"/>
      <c r="L3" s="183"/>
    </row>
    <row r="4" spans="1:12" ht="15">
      <c r="A4" s="162" t="s">
        <v>154</v>
      </c>
      <c r="B4" s="163">
        <v>0</v>
      </c>
      <c r="C4" s="163">
        <v>0</v>
      </c>
      <c r="D4" s="185">
        <v>0</v>
      </c>
      <c r="E4" s="186">
        <v>198650</v>
      </c>
      <c r="F4" s="179">
        <v>213</v>
      </c>
      <c r="G4" s="179">
        <v>198600</v>
      </c>
      <c r="H4" s="179"/>
      <c r="I4" s="179">
        <v>776079</v>
      </c>
      <c r="J4" s="182">
        <v>305080</v>
      </c>
      <c r="K4" s="183"/>
      <c r="L4" s="183"/>
    </row>
    <row r="5" spans="1:12" ht="15">
      <c r="A5" s="162" t="s">
        <v>155</v>
      </c>
      <c r="B5" s="163">
        <v>0</v>
      </c>
      <c r="C5" s="163">
        <v>0</v>
      </c>
      <c r="D5" s="185">
        <v>0</v>
      </c>
      <c r="E5" s="186">
        <v>23870</v>
      </c>
      <c r="F5" s="179">
        <v>221</v>
      </c>
      <c r="G5" s="179"/>
      <c r="H5" s="179">
        <v>23870</v>
      </c>
      <c r="I5" s="179"/>
      <c r="J5" s="183"/>
      <c r="K5" s="183">
        <v>54130</v>
      </c>
      <c r="L5" s="183"/>
    </row>
    <row r="6" spans="1:12" ht="15">
      <c r="A6" s="162" t="s">
        <v>156</v>
      </c>
      <c r="B6" s="163">
        <v>0</v>
      </c>
      <c r="C6" s="163">
        <v>0</v>
      </c>
      <c r="D6" s="185">
        <v>0</v>
      </c>
      <c r="E6" s="186">
        <v>283070</v>
      </c>
      <c r="F6" s="179">
        <v>223</v>
      </c>
      <c r="G6" s="179"/>
      <c r="H6" s="179">
        <v>283070</v>
      </c>
      <c r="I6" s="179"/>
      <c r="J6" s="183"/>
      <c r="K6" s="183">
        <v>117730</v>
      </c>
      <c r="L6" s="183"/>
    </row>
    <row r="7" spans="1:12" ht="15">
      <c r="A7" s="162" t="s">
        <v>157</v>
      </c>
      <c r="B7" s="163">
        <v>0</v>
      </c>
      <c r="C7" s="163">
        <v>0</v>
      </c>
      <c r="D7" s="185">
        <v>0</v>
      </c>
      <c r="E7" s="186">
        <v>46560</v>
      </c>
      <c r="F7" s="179">
        <v>225</v>
      </c>
      <c r="G7" s="179"/>
      <c r="H7" s="179">
        <v>46560</v>
      </c>
      <c r="I7" s="179"/>
      <c r="J7" s="183"/>
      <c r="K7" s="183">
        <v>53440</v>
      </c>
      <c r="L7" s="183"/>
    </row>
    <row r="8" spans="1:12" ht="15">
      <c r="A8" s="162" t="s">
        <v>158</v>
      </c>
      <c r="B8" s="163">
        <v>0</v>
      </c>
      <c r="C8" s="163">
        <v>0</v>
      </c>
      <c r="D8" s="185">
        <v>0</v>
      </c>
      <c r="E8" s="186">
        <v>30600</v>
      </c>
      <c r="F8" s="179">
        <v>226</v>
      </c>
      <c r="G8" s="179"/>
      <c r="H8" s="179">
        <v>18600</v>
      </c>
      <c r="I8" s="179">
        <v>4000</v>
      </c>
      <c r="J8" s="183"/>
      <c r="K8" s="183">
        <v>88100</v>
      </c>
      <c r="L8" s="183"/>
    </row>
    <row r="9" spans="1:12" ht="15">
      <c r="A9" s="162" t="s">
        <v>159</v>
      </c>
      <c r="B9" s="163">
        <v>0</v>
      </c>
      <c r="C9" s="163">
        <v>0</v>
      </c>
      <c r="D9" s="185">
        <v>0</v>
      </c>
      <c r="E9" s="186">
        <v>6700</v>
      </c>
      <c r="F9" s="179">
        <v>290</v>
      </c>
      <c r="G9" s="179"/>
      <c r="H9" s="179">
        <v>6700</v>
      </c>
      <c r="I9" s="179"/>
      <c r="J9" s="183"/>
      <c r="K9" s="183">
        <v>3300</v>
      </c>
      <c r="L9" s="183"/>
    </row>
    <row r="10" spans="1:12" ht="15">
      <c r="A10" s="162" t="s">
        <v>160</v>
      </c>
      <c r="B10" s="163">
        <v>0</v>
      </c>
      <c r="C10" s="163">
        <v>0</v>
      </c>
      <c r="D10" s="185">
        <v>0</v>
      </c>
      <c r="E10" s="186">
        <v>0</v>
      </c>
      <c r="F10" s="179">
        <v>310</v>
      </c>
      <c r="G10" s="179"/>
      <c r="H10" s="179"/>
      <c r="I10" s="179"/>
      <c r="J10" s="183"/>
      <c r="K10" s="183">
        <v>0</v>
      </c>
      <c r="L10" s="183">
        <v>2210500</v>
      </c>
    </row>
    <row r="11" spans="1:12" ht="15">
      <c r="A11" s="162" t="s">
        <v>161</v>
      </c>
      <c r="B11" s="163">
        <v>0</v>
      </c>
      <c r="C11" s="163">
        <v>0</v>
      </c>
      <c r="D11" s="185">
        <v>0</v>
      </c>
      <c r="E11" s="186">
        <v>58700</v>
      </c>
      <c r="F11" s="179">
        <v>340</v>
      </c>
      <c r="G11" s="179"/>
      <c r="H11" s="179">
        <v>58700</v>
      </c>
      <c r="I11" s="179"/>
      <c r="J11" s="183"/>
      <c r="K11" s="183">
        <v>124500</v>
      </c>
      <c r="L11" s="183">
        <v>2589500</v>
      </c>
    </row>
    <row r="12" spans="1:12" ht="15">
      <c r="A12" s="162" t="s">
        <v>162</v>
      </c>
      <c r="B12" s="163">
        <v>0</v>
      </c>
      <c r="C12" s="163">
        <v>0</v>
      </c>
      <c r="D12" s="185">
        <v>0</v>
      </c>
      <c r="E12" s="187">
        <f>SUM(E5:E11)</f>
        <v>449500</v>
      </c>
      <c r="F12" s="179" t="s">
        <v>188</v>
      </c>
      <c r="G12" s="179">
        <f>SUM(G3:G11)</f>
        <v>893100</v>
      </c>
      <c r="H12" s="179">
        <f>SUM(H5:H11)</f>
        <v>437500</v>
      </c>
      <c r="I12" s="179">
        <f>SUM(I3:I11)</f>
        <v>3480200</v>
      </c>
      <c r="J12" s="184">
        <f>SUM(J3:J11)</f>
        <v>1315300</v>
      </c>
      <c r="K12" s="184">
        <f>SUM(K5:K11)</f>
        <v>441200</v>
      </c>
      <c r="L12" s="184">
        <f>SUM(L10:L11)</f>
        <v>4800000</v>
      </c>
    </row>
    <row r="13" spans="1:13" ht="15">
      <c r="A13" s="162" t="s">
        <v>163</v>
      </c>
      <c r="B13" s="163">
        <v>0</v>
      </c>
      <c r="C13" s="163">
        <v>0</v>
      </c>
      <c r="D13" s="163">
        <v>0</v>
      </c>
      <c r="F13" s="179"/>
      <c r="G13" s="179">
        <v>3337100</v>
      </c>
      <c r="H13" s="179"/>
      <c r="I13" s="179"/>
      <c r="J13" s="183" t="s">
        <v>190</v>
      </c>
      <c r="K13" s="183">
        <f>J12+K12</f>
        <v>1756500</v>
      </c>
      <c r="L13" s="183">
        <v>4800000</v>
      </c>
      <c r="M13">
        <f>K13+L13</f>
        <v>6556500</v>
      </c>
    </row>
    <row r="14" spans="1:11" ht="15">
      <c r="A14" s="162" t="s">
        <v>164</v>
      </c>
      <c r="B14" s="163">
        <v>0</v>
      </c>
      <c r="C14" s="163">
        <v>0</v>
      </c>
      <c r="D14" s="163">
        <v>0</v>
      </c>
      <c r="G14" s="181">
        <v>1315300</v>
      </c>
      <c r="H14" s="180">
        <v>679200</v>
      </c>
      <c r="K14" t="s">
        <v>191</v>
      </c>
    </row>
    <row r="15" spans="1:8" ht="15">
      <c r="A15" s="162" t="s">
        <v>165</v>
      </c>
      <c r="B15" s="163">
        <v>0</v>
      </c>
      <c r="C15" s="163">
        <v>0</v>
      </c>
      <c r="D15" s="163">
        <v>0</v>
      </c>
      <c r="E15" s="116">
        <f>E3+E4</f>
        <v>893100</v>
      </c>
      <c r="G15" s="116">
        <f>G12-G14</f>
        <v>-422200</v>
      </c>
      <c r="H15">
        <f>H12-H14</f>
        <v>-241700</v>
      </c>
    </row>
    <row r="16" spans="1:10" ht="15">
      <c r="A16" s="162" t="s">
        <v>166</v>
      </c>
      <c r="B16" s="163">
        <v>0</v>
      </c>
      <c r="C16" s="163">
        <v>0</v>
      </c>
      <c r="D16" s="163">
        <v>0</v>
      </c>
      <c r="J16" s="178"/>
    </row>
    <row r="17" spans="1:4" ht="15">
      <c r="A17" s="162" t="s">
        <v>167</v>
      </c>
      <c r="B17" s="163">
        <v>0</v>
      </c>
      <c r="C17" s="163">
        <v>0</v>
      </c>
      <c r="D17" s="163">
        <v>0</v>
      </c>
    </row>
    <row r="18" spans="1:4" ht="15">
      <c r="A18" s="162" t="s">
        <v>168</v>
      </c>
      <c r="B18" s="163">
        <v>0</v>
      </c>
      <c r="C18" s="163">
        <v>0</v>
      </c>
      <c r="D18" s="163">
        <v>0</v>
      </c>
    </row>
    <row r="19" spans="1:4" ht="15">
      <c r="A19" s="162" t="s">
        <v>169</v>
      </c>
      <c r="B19" s="163">
        <v>0</v>
      </c>
      <c r="C19" s="163">
        <v>0</v>
      </c>
      <c r="D19" s="163">
        <v>0</v>
      </c>
    </row>
    <row r="20" spans="1:4" ht="15">
      <c r="A20" s="162" t="s">
        <v>170</v>
      </c>
      <c r="B20" s="163">
        <v>0</v>
      </c>
      <c r="C20" s="163">
        <v>0</v>
      </c>
      <c r="D20" s="163">
        <v>0</v>
      </c>
    </row>
    <row r="21" spans="1:4" ht="15">
      <c r="A21" s="162" t="s">
        <v>171</v>
      </c>
      <c r="B21" s="163">
        <v>0</v>
      </c>
      <c r="C21" s="163">
        <v>0</v>
      </c>
      <c r="D21" s="163">
        <v>0</v>
      </c>
    </row>
    <row r="22" spans="1:4" ht="15">
      <c r="A22" s="162" t="s">
        <v>172</v>
      </c>
      <c r="B22" s="163">
        <v>0</v>
      </c>
      <c r="C22" s="163">
        <v>0</v>
      </c>
      <c r="D22" s="163">
        <v>0</v>
      </c>
    </row>
    <row r="23" spans="1:4" ht="15">
      <c r="A23" s="162" t="s">
        <v>173</v>
      </c>
      <c r="B23" s="163">
        <v>0</v>
      </c>
      <c r="C23" s="163">
        <v>0</v>
      </c>
      <c r="D23" s="163">
        <v>0</v>
      </c>
    </row>
    <row r="24" spans="1:4" ht="15">
      <c r="A24" s="162" t="s">
        <v>174</v>
      </c>
      <c r="B24" s="163">
        <v>0</v>
      </c>
      <c r="C24" s="163">
        <v>0</v>
      </c>
      <c r="D24" s="163">
        <v>0</v>
      </c>
    </row>
    <row r="25" spans="1:4" ht="15">
      <c r="A25" s="162" t="s">
        <v>175</v>
      </c>
      <c r="B25" s="163">
        <v>0</v>
      </c>
      <c r="C25" s="163">
        <v>0</v>
      </c>
      <c r="D25" s="163">
        <v>0</v>
      </c>
    </row>
    <row r="26" spans="1:4" ht="15">
      <c r="A26" s="162" t="s">
        <v>176</v>
      </c>
      <c r="B26" s="163">
        <v>0</v>
      </c>
      <c r="C26" s="163">
        <v>0</v>
      </c>
      <c r="D26" s="163">
        <v>0</v>
      </c>
    </row>
    <row r="27" spans="1:4" ht="15">
      <c r="A27" s="162" t="s">
        <v>177</v>
      </c>
      <c r="B27" s="163">
        <f>SUM(Лист8!B3:B26)</f>
        <v>0</v>
      </c>
      <c r="C27" s="163">
        <f>SUM(Лист8!C3:C26)</f>
        <v>0</v>
      </c>
      <c r="D27" s="163">
        <v>0</v>
      </c>
    </row>
    <row r="28" spans="2:4" ht="15">
      <c r="B28" s="116"/>
      <c r="C28" s="116"/>
      <c r="D28" s="116"/>
    </row>
    <row r="29" spans="2:4" ht="15">
      <c r="B29" s="116"/>
      <c r="C29" s="116"/>
      <c r="D29" s="116"/>
    </row>
    <row r="30" spans="2:4" ht="15">
      <c r="B30" s="116">
        <f>Лист8!B27-Лист8!B28</f>
        <v>0</v>
      </c>
      <c r="C30" s="116">
        <f>Лист8!C27-Лист8!C28</f>
        <v>0</v>
      </c>
      <c r="D30" s="116">
        <f>Лист8!D27-Лист8!D28</f>
        <v>0</v>
      </c>
    </row>
    <row r="39" ht="15">
      <c r="M39" t="s">
        <v>196</v>
      </c>
    </row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МБДОУ</dc:creator>
  <cp:keywords/>
  <dc:description/>
  <cp:lastModifiedBy>МБДОУ</cp:lastModifiedBy>
  <cp:lastPrinted>2020-03-14T11:33:19Z</cp:lastPrinted>
  <dcterms:created xsi:type="dcterms:W3CDTF">2018-12-28T10:58:06Z</dcterms:created>
  <dcterms:modified xsi:type="dcterms:W3CDTF">2020-03-14T11:43:51Z</dcterms:modified>
  <cp:category/>
  <cp:version/>
  <cp:contentType/>
  <cp:contentStatus/>
</cp:coreProperties>
</file>